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<sst xmlns="http://schemas.openxmlformats.org/spreadsheetml/2006/main" count="162" uniqueCount="89">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</sst>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2</xdr:col>
      <xdr:colOff>1495425</xdr:colOff>
      <xdr:row>5</xdr:row>
      <xdr:rowOff>95250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228600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1243313548.8899999</v>
      </c>
      <c r="E10" s="14">
        <f t="shared" si="0"/>
        <v>4.656612873077393E-10</v>
      </c>
      <c r="F10" s="14">
        <f t="shared" si="0"/>
        <v>1243313548.89</v>
      </c>
      <c r="G10" s="14">
        <f t="shared" si="0"/>
        <v>222847968.92999995</v>
      </c>
      <c r="H10" s="14">
        <f t="shared" si="0"/>
        <v>220829409.84999996</v>
      </c>
      <c r="I10" s="14">
        <f t="shared" si="0"/>
        <v>1020465579.9599999</v>
      </c>
    </row>
    <row r="11" spans="2:9" ht="12.75">
      <c r="B11" s="3" t="s">
        <v>12</v>
      </c>
      <c r="C11" s="9"/>
      <c r="D11" s="15">
        <f aca="true" t="shared" si="1" ref="D11:I11">SUM(D12:D18)</f>
        <v>761535809.7</v>
      </c>
      <c r="E11" s="15">
        <f t="shared" si="1"/>
        <v>0</v>
      </c>
      <c r="F11" s="15">
        <f t="shared" si="1"/>
        <v>761535809.7</v>
      </c>
      <c r="G11" s="15">
        <f t="shared" si="1"/>
        <v>136646259.08999997</v>
      </c>
      <c r="H11" s="15">
        <f t="shared" si="1"/>
        <v>136646259.08999997</v>
      </c>
      <c r="I11" s="15">
        <f t="shared" si="1"/>
        <v>624889550.61</v>
      </c>
    </row>
    <row r="12" spans="2:9" ht="12.75">
      <c r="B12" s="13" t="s">
        <v>13</v>
      </c>
      <c r="C12" s="11"/>
      <c r="D12" s="15">
        <v>270920590.25</v>
      </c>
      <c r="E12" s="16">
        <v>0</v>
      </c>
      <c r="F12" s="16">
        <f>D12+E12</f>
        <v>270920590.25</v>
      </c>
      <c r="G12" s="16">
        <v>60597784.55</v>
      </c>
      <c r="H12" s="16">
        <v>60597784.55</v>
      </c>
      <c r="I12" s="16">
        <f>F12-G12</f>
        <v>210322805.7</v>
      </c>
    </row>
    <row r="13" spans="2:9" ht="12.75">
      <c r="B13" s="13" t="s">
        <v>14</v>
      </c>
      <c r="C13" s="11"/>
      <c r="D13" s="15">
        <v>38095643.82</v>
      </c>
      <c r="E13" s="16">
        <v>0</v>
      </c>
      <c r="F13" s="16">
        <f aca="true" t="shared" si="2" ref="F13:F18">D13+E13</f>
        <v>38095643.82</v>
      </c>
      <c r="G13" s="16">
        <v>9010488.94</v>
      </c>
      <c r="H13" s="16">
        <v>9010488.94</v>
      </c>
      <c r="I13" s="16">
        <f aca="true" t="shared" si="3" ref="I13:I18">F13-G13</f>
        <v>29085154.880000003</v>
      </c>
    </row>
    <row r="14" spans="2:9" ht="12.75">
      <c r="B14" s="13" t="s">
        <v>15</v>
      </c>
      <c r="C14" s="11"/>
      <c r="D14" s="15">
        <v>182194692.3</v>
      </c>
      <c r="E14" s="16">
        <v>43910</v>
      </c>
      <c r="F14" s="16">
        <f t="shared" si="2"/>
        <v>182238602.3</v>
      </c>
      <c r="G14" s="16">
        <v>18788135.86</v>
      </c>
      <c r="H14" s="16">
        <v>18788135.86</v>
      </c>
      <c r="I14" s="16">
        <f t="shared" si="3"/>
        <v>163450466.44</v>
      </c>
    </row>
    <row r="15" spans="2:9" ht="12.75">
      <c r="B15" s="13" t="s">
        <v>16</v>
      </c>
      <c r="C15" s="11"/>
      <c r="D15" s="15">
        <v>35110518</v>
      </c>
      <c r="E15" s="16">
        <v>0</v>
      </c>
      <c r="F15" s="16">
        <f t="shared" si="2"/>
        <v>35110518</v>
      </c>
      <c r="G15" s="16">
        <v>8974659.79</v>
      </c>
      <c r="H15" s="16">
        <v>8974659.79</v>
      </c>
      <c r="I15" s="16">
        <f t="shared" si="3"/>
        <v>26135858.21</v>
      </c>
    </row>
    <row r="16" spans="2:9" ht="12.75">
      <c r="B16" s="13" t="s">
        <v>17</v>
      </c>
      <c r="C16" s="11"/>
      <c r="D16" s="15">
        <v>233305211.97</v>
      </c>
      <c r="E16" s="16">
        <v>-47610</v>
      </c>
      <c r="F16" s="16">
        <f t="shared" si="2"/>
        <v>233257601.97</v>
      </c>
      <c r="G16" s="16">
        <v>39199737.07</v>
      </c>
      <c r="H16" s="16">
        <v>39199737.07</v>
      </c>
      <c r="I16" s="16">
        <f t="shared" si="3"/>
        <v>194057864.9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1909153.36</v>
      </c>
      <c r="E18" s="16">
        <v>3700</v>
      </c>
      <c r="F18" s="16">
        <f t="shared" si="2"/>
        <v>1912853.36</v>
      </c>
      <c r="G18" s="16">
        <v>75452.88</v>
      </c>
      <c r="H18" s="16">
        <v>75452.88</v>
      </c>
      <c r="I18" s="16">
        <f t="shared" si="3"/>
        <v>1837400.48</v>
      </c>
    </row>
    <row r="19" spans="2:9" ht="12.75">
      <c r="B19" s="3" t="s">
        <v>20</v>
      </c>
      <c r="C19" s="9"/>
      <c r="D19" s="15">
        <f aca="true" t="shared" si="4" ref="D19:I19">SUM(D20:D28)</f>
        <v>62948268.51</v>
      </c>
      <c r="E19" s="15">
        <f t="shared" si="4"/>
        <v>-2081035.88</v>
      </c>
      <c r="F19" s="15">
        <f t="shared" si="4"/>
        <v>60867232.63</v>
      </c>
      <c r="G19" s="15">
        <f t="shared" si="4"/>
        <v>11184697.100000001</v>
      </c>
      <c r="H19" s="15">
        <f t="shared" si="4"/>
        <v>10393126.910000002</v>
      </c>
      <c r="I19" s="15">
        <f t="shared" si="4"/>
        <v>49682535.53</v>
      </c>
    </row>
    <row r="20" spans="2:9" ht="12.75">
      <c r="B20" s="13" t="s">
        <v>21</v>
      </c>
      <c r="C20" s="11"/>
      <c r="D20" s="15">
        <v>4691601.83</v>
      </c>
      <c r="E20" s="16">
        <v>-1694100</v>
      </c>
      <c r="F20" s="15">
        <f aca="true" t="shared" si="5" ref="F20:F28">D20+E20</f>
        <v>2997501.83</v>
      </c>
      <c r="G20" s="16">
        <v>285434.79</v>
      </c>
      <c r="H20" s="16">
        <v>285434.79</v>
      </c>
      <c r="I20" s="16">
        <f>F20-G20</f>
        <v>2712067.04</v>
      </c>
    </row>
    <row r="21" spans="2:9" ht="12.75">
      <c r="B21" s="13" t="s">
        <v>22</v>
      </c>
      <c r="C21" s="11"/>
      <c r="D21" s="15">
        <v>267365.23</v>
      </c>
      <c r="E21" s="16">
        <v>0</v>
      </c>
      <c r="F21" s="15">
        <f t="shared" si="5"/>
        <v>267365.23</v>
      </c>
      <c r="G21" s="16">
        <v>76666.1</v>
      </c>
      <c r="H21" s="16">
        <v>76666.1</v>
      </c>
      <c r="I21" s="16">
        <f aca="true" t="shared" si="6" ref="I21:I83">F21-G21</f>
        <v>190699.12999999998</v>
      </c>
    </row>
    <row r="22" spans="2:9" ht="12.75">
      <c r="B22" s="13" t="s">
        <v>23</v>
      </c>
      <c r="C22" s="11"/>
      <c r="D22" s="15">
        <v>133146.68</v>
      </c>
      <c r="E22" s="16">
        <v>0</v>
      </c>
      <c r="F22" s="15">
        <f t="shared" si="5"/>
        <v>133146.68</v>
      </c>
      <c r="G22" s="16">
        <v>22571.09</v>
      </c>
      <c r="H22" s="16">
        <v>22571.09</v>
      </c>
      <c r="I22" s="16">
        <f t="shared" si="6"/>
        <v>110575.59</v>
      </c>
    </row>
    <row r="23" spans="2:9" ht="12.75">
      <c r="B23" s="13" t="s">
        <v>24</v>
      </c>
      <c r="C23" s="11"/>
      <c r="D23" s="15">
        <v>5077267.54</v>
      </c>
      <c r="E23" s="16">
        <v>136550</v>
      </c>
      <c r="F23" s="15">
        <f t="shared" si="5"/>
        <v>5213817.54</v>
      </c>
      <c r="G23" s="16">
        <v>196637.98</v>
      </c>
      <c r="H23" s="16">
        <v>196637.98</v>
      </c>
      <c r="I23" s="16">
        <f t="shared" si="6"/>
        <v>5017179.56</v>
      </c>
    </row>
    <row r="24" spans="2:9" ht="12.75">
      <c r="B24" s="13" t="s">
        <v>25</v>
      </c>
      <c r="C24" s="11"/>
      <c r="D24" s="15">
        <v>284197.7</v>
      </c>
      <c r="E24" s="16">
        <v>989000</v>
      </c>
      <c r="F24" s="15">
        <f t="shared" si="5"/>
        <v>1273197.7</v>
      </c>
      <c r="G24" s="16">
        <v>328416.17</v>
      </c>
      <c r="H24" s="16">
        <v>328416.17</v>
      </c>
      <c r="I24" s="16">
        <f t="shared" si="6"/>
        <v>944781.53</v>
      </c>
    </row>
    <row r="25" spans="2:9" ht="12.75">
      <c r="B25" s="13" t="s">
        <v>26</v>
      </c>
      <c r="C25" s="11"/>
      <c r="D25" s="15">
        <v>46610229.9</v>
      </c>
      <c r="E25" s="16">
        <v>-831035.88</v>
      </c>
      <c r="F25" s="15">
        <f t="shared" si="5"/>
        <v>45779194.019999996</v>
      </c>
      <c r="G25" s="16">
        <v>9437679.54</v>
      </c>
      <c r="H25" s="16">
        <v>8675471.27</v>
      </c>
      <c r="I25" s="16">
        <f t="shared" si="6"/>
        <v>36341514.48</v>
      </c>
    </row>
    <row r="26" spans="2:9" ht="12.75">
      <c r="B26" s="13" t="s">
        <v>27</v>
      </c>
      <c r="C26" s="11"/>
      <c r="D26" s="15">
        <v>1238848.11</v>
      </c>
      <c r="E26" s="16">
        <v>-395000</v>
      </c>
      <c r="F26" s="15">
        <f t="shared" si="5"/>
        <v>843848.1100000001</v>
      </c>
      <c r="G26" s="16">
        <v>74601.38</v>
      </c>
      <c r="H26" s="16">
        <v>45239.46</v>
      </c>
      <c r="I26" s="16">
        <f t="shared" si="6"/>
        <v>769246.7300000001</v>
      </c>
    </row>
    <row r="27" spans="2:9" ht="12.75">
      <c r="B27" s="13" t="s">
        <v>28</v>
      </c>
      <c r="C27" s="11"/>
      <c r="D27" s="15">
        <v>39735.7</v>
      </c>
      <c r="E27" s="16">
        <v>0</v>
      </c>
      <c r="F27" s="15">
        <f t="shared" si="5"/>
        <v>39735.7</v>
      </c>
      <c r="G27" s="16">
        <v>4394</v>
      </c>
      <c r="H27" s="16">
        <v>4394</v>
      </c>
      <c r="I27" s="16">
        <f t="shared" si="6"/>
        <v>35341.7</v>
      </c>
    </row>
    <row r="28" spans="2:9" ht="12.75">
      <c r="B28" s="13" t="s">
        <v>29</v>
      </c>
      <c r="C28" s="11"/>
      <c r="D28" s="15">
        <v>4605875.82</v>
      </c>
      <c r="E28" s="16">
        <v>-286450</v>
      </c>
      <c r="F28" s="15">
        <f t="shared" si="5"/>
        <v>4319425.82</v>
      </c>
      <c r="G28" s="16">
        <v>758296.05</v>
      </c>
      <c r="H28" s="16">
        <v>758296.05</v>
      </c>
      <c r="I28" s="16">
        <f t="shared" si="6"/>
        <v>3561129.7700000005</v>
      </c>
    </row>
    <row r="29" spans="2:9" ht="12.75">
      <c r="B29" s="3" t="s">
        <v>30</v>
      </c>
      <c r="C29" s="9"/>
      <c r="D29" s="15">
        <f aca="true" t="shared" si="7" ref="D29:I29">SUM(D30:D38)</f>
        <v>48723565.99</v>
      </c>
      <c r="E29" s="15">
        <f t="shared" si="7"/>
        <v>561099.6000000001</v>
      </c>
      <c r="F29" s="15">
        <f t="shared" si="7"/>
        <v>49284665.59</v>
      </c>
      <c r="G29" s="15">
        <f t="shared" si="7"/>
        <v>10106530.2</v>
      </c>
      <c r="H29" s="15">
        <f t="shared" si="7"/>
        <v>8934958.2</v>
      </c>
      <c r="I29" s="15">
        <f t="shared" si="7"/>
        <v>39178135.39</v>
      </c>
    </row>
    <row r="30" spans="2:9" ht="12.75">
      <c r="B30" s="13" t="s">
        <v>31</v>
      </c>
      <c r="C30" s="11"/>
      <c r="D30" s="15">
        <v>4047013.63</v>
      </c>
      <c r="E30" s="16">
        <v>-1937124</v>
      </c>
      <c r="F30" s="15">
        <f aca="true" t="shared" si="8" ref="F30:F38">D30+E30</f>
        <v>2109889.63</v>
      </c>
      <c r="G30" s="16">
        <v>348627.67</v>
      </c>
      <c r="H30" s="16">
        <v>348627.67</v>
      </c>
      <c r="I30" s="16">
        <f t="shared" si="6"/>
        <v>1761261.96</v>
      </c>
    </row>
    <row r="31" spans="2:9" ht="12.75">
      <c r="B31" s="13" t="s">
        <v>32</v>
      </c>
      <c r="C31" s="11"/>
      <c r="D31" s="15">
        <v>8139216.4</v>
      </c>
      <c r="E31" s="16">
        <v>999550</v>
      </c>
      <c r="F31" s="15">
        <f t="shared" si="8"/>
        <v>9138766.4</v>
      </c>
      <c r="G31" s="16">
        <v>2634547.25</v>
      </c>
      <c r="H31" s="16">
        <v>1680939.25</v>
      </c>
      <c r="I31" s="16">
        <f t="shared" si="6"/>
        <v>6504219.15</v>
      </c>
    </row>
    <row r="32" spans="2:9" ht="12.75">
      <c r="B32" s="13" t="s">
        <v>33</v>
      </c>
      <c r="C32" s="11"/>
      <c r="D32" s="15">
        <v>9489732.94</v>
      </c>
      <c r="E32" s="16">
        <v>-1249358.4</v>
      </c>
      <c r="F32" s="15">
        <f t="shared" si="8"/>
        <v>8240374.539999999</v>
      </c>
      <c r="G32" s="16">
        <v>511331.45</v>
      </c>
      <c r="H32" s="16">
        <v>462611.45</v>
      </c>
      <c r="I32" s="16">
        <f t="shared" si="6"/>
        <v>7729043.089999999</v>
      </c>
    </row>
    <row r="33" spans="2:9" ht="12.75">
      <c r="B33" s="13" t="s">
        <v>34</v>
      </c>
      <c r="C33" s="11"/>
      <c r="D33" s="15">
        <v>8255911.07</v>
      </c>
      <c r="E33" s="16">
        <v>-899418</v>
      </c>
      <c r="F33" s="15">
        <f t="shared" si="8"/>
        <v>7356493.07</v>
      </c>
      <c r="G33" s="16">
        <v>635811.59</v>
      </c>
      <c r="H33" s="16">
        <v>635811.59</v>
      </c>
      <c r="I33" s="16">
        <f t="shared" si="6"/>
        <v>6720681.48</v>
      </c>
    </row>
    <row r="34" spans="2:9" ht="12.75">
      <c r="B34" s="13" t="s">
        <v>35</v>
      </c>
      <c r="C34" s="11"/>
      <c r="D34" s="15">
        <v>1128062.32</v>
      </c>
      <c r="E34" s="16">
        <v>-150000</v>
      </c>
      <c r="F34" s="15">
        <f t="shared" si="8"/>
        <v>978062.3200000001</v>
      </c>
      <c r="G34" s="16">
        <v>144736.52</v>
      </c>
      <c r="H34" s="16">
        <v>79892.52</v>
      </c>
      <c r="I34" s="16">
        <f t="shared" si="6"/>
        <v>833325.8</v>
      </c>
    </row>
    <row r="35" spans="2:9" ht="12.75">
      <c r="B35" s="13" t="s">
        <v>36</v>
      </c>
      <c r="C35" s="11"/>
      <c r="D35" s="15">
        <v>3178014.89</v>
      </c>
      <c r="E35" s="16">
        <v>0</v>
      </c>
      <c r="F35" s="15">
        <f t="shared" si="8"/>
        <v>3178014.89</v>
      </c>
      <c r="G35" s="16">
        <v>547880</v>
      </c>
      <c r="H35" s="16">
        <v>443480</v>
      </c>
      <c r="I35" s="16">
        <f t="shared" si="6"/>
        <v>2630134.89</v>
      </c>
    </row>
    <row r="36" spans="2:9" ht="12.75">
      <c r="B36" s="13" t="s">
        <v>37</v>
      </c>
      <c r="C36" s="11"/>
      <c r="D36" s="15">
        <v>1033748.88</v>
      </c>
      <c r="E36" s="16">
        <v>0</v>
      </c>
      <c r="F36" s="15">
        <f t="shared" si="8"/>
        <v>1033748.88</v>
      </c>
      <c r="G36" s="16">
        <v>205592.13</v>
      </c>
      <c r="H36" s="16">
        <v>205592.13</v>
      </c>
      <c r="I36" s="16">
        <f t="shared" si="6"/>
        <v>828156.75</v>
      </c>
    </row>
    <row r="37" spans="2:9" ht="12.75">
      <c r="B37" s="13" t="s">
        <v>38</v>
      </c>
      <c r="C37" s="11"/>
      <c r="D37" s="15">
        <v>10868758.5</v>
      </c>
      <c r="E37" s="16">
        <v>0</v>
      </c>
      <c r="F37" s="15">
        <f t="shared" si="8"/>
        <v>10868758.5</v>
      </c>
      <c r="G37" s="16">
        <v>2743441.93</v>
      </c>
      <c r="H37" s="16">
        <v>2743441.93</v>
      </c>
      <c r="I37" s="16">
        <f t="shared" si="6"/>
        <v>8125316.57</v>
      </c>
    </row>
    <row r="38" spans="2:9" ht="12.75">
      <c r="B38" s="13" t="s">
        <v>39</v>
      </c>
      <c r="C38" s="11"/>
      <c r="D38" s="15">
        <v>2583107.36</v>
      </c>
      <c r="E38" s="16">
        <v>3797450</v>
      </c>
      <c r="F38" s="15">
        <f t="shared" si="8"/>
        <v>6380557.359999999</v>
      </c>
      <c r="G38" s="16">
        <v>2334561.66</v>
      </c>
      <c r="H38" s="16">
        <v>2334561.66</v>
      </c>
      <c r="I38" s="16">
        <f t="shared" si="6"/>
        <v>4045995.6999999993</v>
      </c>
    </row>
    <row r="39" spans="2:9" ht="25.5" customHeight="1">
      <c r="B39" s="26" t="s">
        <v>40</v>
      </c>
      <c r="C39" s="27"/>
      <c r="D39" s="15">
        <f aca="true" t="shared" si="9" ref="D39:I39">SUM(D40:D48)</f>
        <v>236980654.78</v>
      </c>
      <c r="E39" s="15">
        <f t="shared" si="9"/>
        <v>0</v>
      </c>
      <c r="F39" s="15">
        <f>SUM(F40:F48)</f>
        <v>236980654.78</v>
      </c>
      <c r="G39" s="15">
        <f t="shared" si="9"/>
        <v>50538265.650000006</v>
      </c>
      <c r="H39" s="15">
        <f t="shared" si="9"/>
        <v>50538265.650000006</v>
      </c>
      <c r="I39" s="15">
        <f t="shared" si="9"/>
        <v>186442389.13000003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409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409.5">
      <c r="B42" s="13" t="s">
        <v>43</v>
      </c>
      <c r="C42" s="11"/>
      <c r="D42" s="15">
        <v>34500000</v>
      </c>
      <c r="E42" s="16">
        <v>0</v>
      </c>
      <c r="F42" s="15">
        <f t="shared" si="10"/>
        <v>34500000</v>
      </c>
      <c r="G42" s="16">
        <v>4000623.16</v>
      </c>
      <c r="H42" s="16">
        <v>4000623.16</v>
      </c>
      <c r="I42" s="16">
        <f t="shared" si="6"/>
        <v>30499376.84</v>
      </c>
    </row>
    <row r="43" spans="2:9" ht="409.5">
      <c r="B43" s="13" t="s">
        <v>44</v>
      </c>
      <c r="C43" s="11"/>
      <c r="D43" s="15">
        <v>12200000</v>
      </c>
      <c r="E43" s="16">
        <v>0</v>
      </c>
      <c r="F43" s="15">
        <f t="shared" si="10"/>
        <v>12200000</v>
      </c>
      <c r="G43" s="16">
        <v>14818856.32</v>
      </c>
      <c r="H43" s="16">
        <v>14818856.32</v>
      </c>
      <c r="I43" s="16">
        <f t="shared" si="6"/>
        <v>-2618856.3200000003</v>
      </c>
    </row>
    <row r="44" spans="2:9" ht="409.5">
      <c r="B44" s="13" t="s">
        <v>45</v>
      </c>
      <c r="C44" s="11"/>
      <c r="D44" s="15">
        <v>190280654.78</v>
      </c>
      <c r="E44" s="16">
        <v>0</v>
      </c>
      <c r="F44" s="15">
        <f t="shared" si="10"/>
        <v>190280654.78</v>
      </c>
      <c r="G44" s="16">
        <v>31718786.17</v>
      </c>
      <c r="H44" s="16">
        <v>31718786.17</v>
      </c>
      <c r="I44" s="16">
        <f t="shared" si="6"/>
        <v>158561868.61</v>
      </c>
    </row>
    <row r="45" spans="2:9" ht="409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409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409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409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409.5">
      <c r="B49" s="26" t="s">
        <v>50</v>
      </c>
      <c r="C49" s="27"/>
      <c r="D49" s="15">
        <f aca="true" t="shared" si="11" ref="D49:I49">SUM(D50:D58)</f>
        <v>9875146.850000001</v>
      </c>
      <c r="E49" s="15">
        <f t="shared" si="11"/>
        <v>738936.2800000003</v>
      </c>
      <c r="F49" s="15">
        <f t="shared" si="11"/>
        <v>10614083.13</v>
      </c>
      <c r="G49" s="15">
        <f t="shared" si="11"/>
        <v>1077057.34</v>
      </c>
      <c r="H49" s="15">
        <f t="shared" si="11"/>
        <v>1077057.34</v>
      </c>
      <c r="I49" s="15">
        <f t="shared" si="11"/>
        <v>9537025.79</v>
      </c>
    </row>
    <row r="50" spans="2:9" ht="409.5">
      <c r="B50" s="13" t="s">
        <v>51</v>
      </c>
      <c r="C50" s="11"/>
      <c r="D50" s="15">
        <v>392306.25</v>
      </c>
      <c r="E50" s="16">
        <v>94885.28</v>
      </c>
      <c r="F50" s="15">
        <f t="shared" si="10"/>
        <v>487191.53</v>
      </c>
      <c r="G50" s="16">
        <v>33999.35</v>
      </c>
      <c r="H50" s="16">
        <v>33999.35</v>
      </c>
      <c r="I50" s="16">
        <f t="shared" si="6"/>
        <v>453192.18000000005</v>
      </c>
    </row>
    <row r="51" spans="2:9" ht="409.5">
      <c r="B51" s="13" t="s">
        <v>52</v>
      </c>
      <c r="C51" s="11"/>
      <c r="D51" s="15">
        <v>77195</v>
      </c>
      <c r="E51" s="16">
        <v>-64608</v>
      </c>
      <c r="F51" s="15">
        <f t="shared" si="10"/>
        <v>12587</v>
      </c>
      <c r="G51" s="16">
        <v>0</v>
      </c>
      <c r="H51" s="16">
        <v>0</v>
      </c>
      <c r="I51" s="16">
        <f t="shared" si="6"/>
        <v>12587</v>
      </c>
    </row>
    <row r="52" spans="2:9" ht="409.5">
      <c r="B52" s="13" t="s">
        <v>53</v>
      </c>
      <c r="C52" s="11"/>
      <c r="D52" s="15">
        <v>1</v>
      </c>
      <c r="E52" s="16">
        <v>0</v>
      </c>
      <c r="F52" s="15">
        <f t="shared" si="10"/>
        <v>1</v>
      </c>
      <c r="G52" s="16">
        <v>0</v>
      </c>
      <c r="H52" s="16">
        <v>0</v>
      </c>
      <c r="I52" s="16">
        <f t="shared" si="6"/>
        <v>1</v>
      </c>
    </row>
    <row r="53" spans="2:9" ht="409.5">
      <c r="B53" s="13" t="s">
        <v>54</v>
      </c>
      <c r="C53" s="11"/>
      <c r="D53" s="15">
        <v>633351.8</v>
      </c>
      <c r="E53" s="16">
        <v>6408500</v>
      </c>
      <c r="F53" s="15">
        <f t="shared" si="10"/>
        <v>7041851.8</v>
      </c>
      <c r="G53" s="16">
        <v>1038000</v>
      </c>
      <c r="H53" s="16">
        <v>1038000</v>
      </c>
      <c r="I53" s="16">
        <f t="shared" si="6"/>
        <v>6003851.8</v>
      </c>
    </row>
    <row r="54" spans="2:9" ht="409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409.5">
      <c r="B55" s="13" t="s">
        <v>56</v>
      </c>
      <c r="C55" s="11"/>
      <c r="D55" s="15">
        <v>8772289.8</v>
      </c>
      <c r="E55" s="16">
        <v>-5699841</v>
      </c>
      <c r="F55" s="15">
        <f t="shared" si="10"/>
        <v>3072448.8000000007</v>
      </c>
      <c r="G55" s="16">
        <v>5057.99</v>
      </c>
      <c r="H55" s="16">
        <v>5057.99</v>
      </c>
      <c r="I55" s="16">
        <f t="shared" si="6"/>
        <v>3067390.8100000005</v>
      </c>
    </row>
    <row r="56" spans="2:9" ht="409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409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409.5">
      <c r="B58" s="13" t="s">
        <v>59</v>
      </c>
      <c r="C58" s="11"/>
      <c r="D58" s="15">
        <v>3</v>
      </c>
      <c r="E58" s="16">
        <v>0</v>
      </c>
      <c r="F58" s="15">
        <f t="shared" si="10"/>
        <v>3</v>
      </c>
      <c r="G58" s="16">
        <v>0</v>
      </c>
      <c r="H58" s="16">
        <v>0</v>
      </c>
      <c r="I58" s="16">
        <f t="shared" si="6"/>
        <v>3</v>
      </c>
    </row>
    <row r="59" spans="2:9" ht="409.5">
      <c r="B59" s="3" t="s">
        <v>60</v>
      </c>
      <c r="C59" s="9"/>
      <c r="D59" s="15">
        <f>SUM(D60:D62)</f>
        <v>74344826.53</v>
      </c>
      <c r="E59" s="15">
        <f>SUM(E60:E62)</f>
        <v>781000</v>
      </c>
      <c r="F59" s="15">
        <f>SUM(F60:F62)</f>
        <v>75125826.53</v>
      </c>
      <c r="G59" s="15">
        <f>SUM(G60:G62)</f>
        <v>3619781.76</v>
      </c>
      <c r="H59" s="15">
        <f>SUM(H60:H62)</f>
        <v>3564364.87</v>
      </c>
      <c r="I59" s="16">
        <f t="shared" si="6"/>
        <v>71506044.77</v>
      </c>
    </row>
    <row r="60" spans="2:9" ht="409.5">
      <c r="B60" s="13" t="s">
        <v>61</v>
      </c>
      <c r="C60" s="11"/>
      <c r="D60" s="15">
        <v>74344826.53</v>
      </c>
      <c r="E60" s="16">
        <v>781000</v>
      </c>
      <c r="F60" s="15">
        <f t="shared" si="10"/>
        <v>75125826.53</v>
      </c>
      <c r="G60" s="16">
        <v>3619781.76</v>
      </c>
      <c r="H60" s="16">
        <v>3564364.87</v>
      </c>
      <c r="I60" s="16">
        <f t="shared" si="6"/>
        <v>71506044.77</v>
      </c>
    </row>
    <row r="61" spans="2:9" ht="409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409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409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409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409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409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409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409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409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409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409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409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409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409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409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409.5">
      <c r="B76" s="3" t="s">
        <v>77</v>
      </c>
      <c r="C76" s="9"/>
      <c r="D76" s="15">
        <f>SUM(D77:D83)</f>
        <v>48905276.53</v>
      </c>
      <c r="E76" s="15">
        <f>SUM(E77:E83)</f>
        <v>0</v>
      </c>
      <c r="F76" s="15">
        <f>SUM(F77:F83)</f>
        <v>48905276.53</v>
      </c>
      <c r="G76" s="15">
        <f>SUM(G77:G83)</f>
        <v>9675377.79</v>
      </c>
      <c r="H76" s="15">
        <f>SUM(H77:H83)</f>
        <v>9675377.79</v>
      </c>
      <c r="I76" s="16">
        <f t="shared" si="6"/>
        <v>39229898.74</v>
      </c>
    </row>
    <row r="77" spans="2:9" ht="409.5">
      <c r="B77" s="13" t="s">
        <v>78</v>
      </c>
      <c r="C77" s="11"/>
      <c r="D77" s="15">
        <v>4505276.53</v>
      </c>
      <c r="E77" s="16">
        <v>0</v>
      </c>
      <c r="F77" s="15">
        <f t="shared" si="10"/>
        <v>4505276.53</v>
      </c>
      <c r="G77" s="16">
        <v>0</v>
      </c>
      <c r="H77" s="16">
        <v>0</v>
      </c>
      <c r="I77" s="16">
        <f t="shared" si="6"/>
        <v>4505276.53</v>
      </c>
    </row>
    <row r="78" spans="2:9" ht="409.5">
      <c r="B78" s="13" t="s">
        <v>79</v>
      </c>
      <c r="C78" s="11"/>
      <c r="D78" s="15">
        <v>44400000</v>
      </c>
      <c r="E78" s="16">
        <v>0</v>
      </c>
      <c r="F78" s="15">
        <f t="shared" si="10"/>
        <v>44400000</v>
      </c>
      <c r="G78" s="16">
        <v>9675377.79</v>
      </c>
      <c r="H78" s="16">
        <v>9675377.79</v>
      </c>
      <c r="I78" s="16">
        <f t="shared" si="6"/>
        <v>34724622.21</v>
      </c>
    </row>
    <row r="79" spans="2:9" ht="409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409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409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409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409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409.5">
      <c r="B84" s="22"/>
      <c r="C84" s="23"/>
      <c r="D84" s="24"/>
      <c r="E84" s="25"/>
      <c r="F84" s="25"/>
      <c r="G84" s="25"/>
      <c r="H84" s="25"/>
      <c r="I84" s="25"/>
    </row>
    <row r="85" spans="2:9" ht="409.5">
      <c r="B85" s="19" t="s">
        <v>85</v>
      </c>
      <c r="C85" s="20"/>
      <c r="D85" s="21">
        <f aca="true" t="shared" si="12" ref="D85:I85">D86+D104+D94+D114+D124+D134+D138+D147+D151</f>
        <v>405499802.83000004</v>
      </c>
      <c r="E85" s="21">
        <f>E86+E104+E94+E114+E124+E134+E138+E147+E151</f>
        <v>3829585.439999995</v>
      </c>
      <c r="F85" s="21">
        <f t="shared" si="12"/>
        <v>409329388.27</v>
      </c>
      <c r="G85" s="21">
        <f>G86+G104+G94+G114+G124+G134+G138+G147+G151</f>
        <v>57127947.55</v>
      </c>
      <c r="H85" s="21">
        <f>H86+H104+H94+H114+H124+H134+H138+H147+H151</f>
        <v>55988741.55</v>
      </c>
      <c r="I85" s="21">
        <f t="shared" si="12"/>
        <v>352201440.71999997</v>
      </c>
    </row>
    <row r="86" spans="2:9" ht="409.5">
      <c r="B86" s="3" t="s">
        <v>12</v>
      </c>
      <c r="C86" s="9"/>
      <c r="D86" s="15">
        <f>SUM(D87:D93)</f>
        <v>96777233</v>
      </c>
      <c r="E86" s="15">
        <f>SUM(E87:E93)</f>
        <v>0</v>
      </c>
      <c r="F86" s="15">
        <f>SUM(F87:F93)</f>
        <v>96777233</v>
      </c>
      <c r="G86" s="15">
        <f>SUM(G87:G93)</f>
        <v>15198535.930000002</v>
      </c>
      <c r="H86" s="15">
        <f>SUM(H87:H93)</f>
        <v>15198535.930000002</v>
      </c>
      <c r="I86" s="16">
        <f aca="true" t="shared" si="13" ref="I86:I149">F86-G86</f>
        <v>81578697.07</v>
      </c>
    </row>
    <row r="87" spans="2:9" ht="409.5">
      <c r="B87" s="13" t="s">
        <v>13</v>
      </c>
      <c r="C87" s="11"/>
      <c r="D87" s="15">
        <v>80946410.11</v>
      </c>
      <c r="E87" s="16">
        <v>0</v>
      </c>
      <c r="F87" s="15">
        <f aca="true" t="shared" si="14" ref="F87:F103">D87+E87</f>
        <v>80946410.11</v>
      </c>
      <c r="G87" s="16">
        <v>14856432.38</v>
      </c>
      <c r="H87" s="16">
        <v>14856432.38</v>
      </c>
      <c r="I87" s="16">
        <f t="shared" si="13"/>
        <v>66089977.73</v>
      </c>
    </row>
    <row r="88" spans="2:9" ht="409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409.5">
      <c r="B89" s="13" t="s">
        <v>15</v>
      </c>
      <c r="C89" s="11"/>
      <c r="D89" s="15">
        <v>14917740.65</v>
      </c>
      <c r="E89" s="16">
        <v>0</v>
      </c>
      <c r="F89" s="15">
        <f t="shared" si="14"/>
        <v>14917740.65</v>
      </c>
      <c r="G89" s="16">
        <v>342103.55</v>
      </c>
      <c r="H89" s="16">
        <v>342103.55</v>
      </c>
      <c r="I89" s="16">
        <f t="shared" si="13"/>
        <v>14575637.1</v>
      </c>
    </row>
    <row r="90" spans="2:9" ht="409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409.5">
      <c r="B91" s="13" t="s">
        <v>17</v>
      </c>
      <c r="C91" s="11"/>
      <c r="D91" s="15">
        <v>913082.24</v>
      </c>
      <c r="E91" s="16">
        <v>0</v>
      </c>
      <c r="F91" s="15">
        <f t="shared" si="14"/>
        <v>913082.24</v>
      </c>
      <c r="G91" s="16">
        <v>0</v>
      </c>
      <c r="H91" s="16">
        <v>0</v>
      </c>
      <c r="I91" s="16">
        <f t="shared" si="13"/>
        <v>913082.24</v>
      </c>
    </row>
    <row r="92" spans="2:9" ht="409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409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409.5">
      <c r="B94" s="3" t="s">
        <v>20</v>
      </c>
      <c r="C94" s="9"/>
      <c r="D94" s="15">
        <f>SUM(D95:D103)</f>
        <v>22806704.03</v>
      </c>
      <c r="E94" s="15">
        <f>SUM(E95:E103)</f>
        <v>0</v>
      </c>
      <c r="F94" s="15">
        <f>SUM(F95:F103)</f>
        <v>22806704.03</v>
      </c>
      <c r="G94" s="15">
        <f>SUM(G95:G103)</f>
        <v>2823639.28</v>
      </c>
      <c r="H94" s="15">
        <f>SUM(H95:H103)</f>
        <v>1858433.28</v>
      </c>
      <c r="I94" s="16">
        <f t="shared" si="13"/>
        <v>19983064.75</v>
      </c>
    </row>
    <row r="95" spans="2:9" ht="409.5">
      <c r="B95" s="13" t="s">
        <v>21</v>
      </c>
      <c r="C95" s="11"/>
      <c r="D95" s="15">
        <v>130162.4</v>
      </c>
      <c r="E95" s="16">
        <v>0</v>
      </c>
      <c r="F95" s="15">
        <f t="shared" si="14"/>
        <v>130162.4</v>
      </c>
      <c r="G95" s="16">
        <v>0</v>
      </c>
      <c r="H95" s="16">
        <v>0</v>
      </c>
      <c r="I95" s="16">
        <f t="shared" si="13"/>
        <v>130162.4</v>
      </c>
    </row>
    <row r="96" spans="2:9" ht="409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409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409.5">
      <c r="B98" s="13" t="s">
        <v>24</v>
      </c>
      <c r="C98" s="11"/>
      <c r="D98" s="15">
        <v>812083.54</v>
      </c>
      <c r="E98" s="16">
        <v>0</v>
      </c>
      <c r="F98" s="15">
        <f t="shared" si="14"/>
        <v>812083.54</v>
      </c>
      <c r="G98" s="16">
        <v>17612.28</v>
      </c>
      <c r="H98" s="16">
        <v>17612.28</v>
      </c>
      <c r="I98" s="16">
        <f t="shared" si="13"/>
        <v>794471.26</v>
      </c>
    </row>
    <row r="99" spans="2:9" ht="409.5">
      <c r="B99" s="13" t="s">
        <v>25</v>
      </c>
      <c r="C99" s="11"/>
      <c r="D99" s="15">
        <v>208790.48</v>
      </c>
      <c r="E99" s="16">
        <v>0</v>
      </c>
      <c r="F99" s="15">
        <f t="shared" si="14"/>
        <v>208790.48</v>
      </c>
      <c r="G99" s="16">
        <v>0</v>
      </c>
      <c r="H99" s="16">
        <v>0</v>
      </c>
      <c r="I99" s="16">
        <f t="shared" si="13"/>
        <v>208790.48</v>
      </c>
    </row>
    <row r="100" spans="2:9" ht="409.5">
      <c r="B100" s="13" t="s">
        <v>26</v>
      </c>
      <c r="C100" s="11"/>
      <c r="D100" s="15">
        <v>14070559.07</v>
      </c>
      <c r="E100" s="16">
        <v>0</v>
      </c>
      <c r="F100" s="15">
        <f t="shared" si="14"/>
        <v>14070559.07</v>
      </c>
      <c r="G100" s="16">
        <v>2806027</v>
      </c>
      <c r="H100" s="16">
        <v>1840821</v>
      </c>
      <c r="I100" s="16">
        <f t="shared" si="13"/>
        <v>11264532.07</v>
      </c>
    </row>
    <row r="101" spans="2:9" ht="409.5">
      <c r="B101" s="13" t="s">
        <v>27</v>
      </c>
      <c r="C101" s="11"/>
      <c r="D101" s="15">
        <v>6263900.2</v>
      </c>
      <c r="E101" s="16">
        <v>0</v>
      </c>
      <c r="F101" s="15">
        <f t="shared" si="14"/>
        <v>6263900.2</v>
      </c>
      <c r="G101" s="16">
        <v>0</v>
      </c>
      <c r="H101" s="16">
        <v>0</v>
      </c>
      <c r="I101" s="16">
        <f t="shared" si="13"/>
        <v>6263900.2</v>
      </c>
    </row>
    <row r="102" spans="2:9" ht="409.5">
      <c r="B102" s="13" t="s">
        <v>28</v>
      </c>
      <c r="C102" s="11"/>
      <c r="D102" s="15">
        <v>469262</v>
      </c>
      <c r="E102" s="16">
        <v>0</v>
      </c>
      <c r="F102" s="15">
        <f t="shared" si="14"/>
        <v>469262</v>
      </c>
      <c r="G102" s="16">
        <v>0</v>
      </c>
      <c r="H102" s="16">
        <v>0</v>
      </c>
      <c r="I102" s="16">
        <f t="shared" si="13"/>
        <v>469262</v>
      </c>
    </row>
    <row r="103" spans="2:9" ht="409.5">
      <c r="B103" s="13" t="s">
        <v>29</v>
      </c>
      <c r="C103" s="11"/>
      <c r="D103" s="15">
        <v>851946.34</v>
      </c>
      <c r="E103" s="16">
        <v>0</v>
      </c>
      <c r="F103" s="15">
        <f t="shared" si="14"/>
        <v>851946.34</v>
      </c>
      <c r="G103" s="16">
        <v>0</v>
      </c>
      <c r="H103" s="16">
        <v>0</v>
      </c>
      <c r="I103" s="16">
        <f t="shared" si="13"/>
        <v>851946.34</v>
      </c>
    </row>
    <row r="104" spans="2:9" ht="409.5">
      <c r="B104" s="3" t="s">
        <v>30</v>
      </c>
      <c r="C104" s="9"/>
      <c r="D104" s="15">
        <f>SUM(D105:D113)</f>
        <v>66497303</v>
      </c>
      <c r="E104" s="15">
        <f>SUM(E105:E113)</f>
        <v>113517.59999999998</v>
      </c>
      <c r="F104" s="15">
        <f>SUM(F105:F113)</f>
        <v>66610820.6</v>
      </c>
      <c r="G104" s="15">
        <f>SUM(G105:G113)</f>
        <v>13151060</v>
      </c>
      <c r="H104" s="15">
        <f>SUM(H105:H113)</f>
        <v>12977060</v>
      </c>
      <c r="I104" s="16">
        <f t="shared" si="13"/>
        <v>53459760.6</v>
      </c>
    </row>
    <row r="105" spans="2:9" ht="409.5">
      <c r="B105" s="13" t="s">
        <v>31</v>
      </c>
      <c r="C105" s="11"/>
      <c r="D105" s="15">
        <v>48394163</v>
      </c>
      <c r="E105" s="16">
        <v>12876</v>
      </c>
      <c r="F105" s="16">
        <f>D105+E105</f>
        <v>48407039</v>
      </c>
      <c r="G105" s="16">
        <v>9549731</v>
      </c>
      <c r="H105" s="16">
        <v>9549731</v>
      </c>
      <c r="I105" s="16">
        <f t="shared" si="13"/>
        <v>38857308</v>
      </c>
    </row>
    <row r="106" spans="2:9" ht="409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409.5">
      <c r="B107" s="13" t="s">
        <v>33</v>
      </c>
      <c r="C107" s="11"/>
      <c r="D107" s="15">
        <v>6272586</v>
      </c>
      <c r="E107" s="16">
        <v>274641.6</v>
      </c>
      <c r="F107" s="16">
        <f t="shared" si="15"/>
        <v>6547227.6</v>
      </c>
      <c r="G107" s="16">
        <v>174000</v>
      </c>
      <c r="H107" s="16">
        <v>0</v>
      </c>
      <c r="I107" s="16">
        <f t="shared" si="13"/>
        <v>6373227.6</v>
      </c>
    </row>
    <row r="108" spans="2:9" ht="409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409.5">
      <c r="B109" s="13" t="s">
        <v>35</v>
      </c>
      <c r="C109" s="11"/>
      <c r="D109" s="15">
        <v>399380</v>
      </c>
      <c r="E109" s="16">
        <v>0</v>
      </c>
      <c r="F109" s="16">
        <f t="shared" si="15"/>
        <v>399380</v>
      </c>
      <c r="G109" s="16">
        <v>11110</v>
      </c>
      <c r="H109" s="16">
        <v>11110</v>
      </c>
      <c r="I109" s="16">
        <f t="shared" si="13"/>
        <v>388270</v>
      </c>
    </row>
    <row r="110" spans="2:9" ht="409.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409.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409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409.5">
      <c r="B113" s="13" t="s">
        <v>39</v>
      </c>
      <c r="C113" s="11"/>
      <c r="D113" s="15">
        <v>11431174</v>
      </c>
      <c r="E113" s="16">
        <v>-174000</v>
      </c>
      <c r="F113" s="16">
        <f t="shared" si="15"/>
        <v>11257174</v>
      </c>
      <c r="G113" s="16">
        <v>3416219</v>
      </c>
      <c r="H113" s="16">
        <v>3416219</v>
      </c>
      <c r="I113" s="16">
        <f t="shared" si="13"/>
        <v>7840955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409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409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409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409.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409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409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409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409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409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409.5">
      <c r="B124" s="3" t="s">
        <v>50</v>
      </c>
      <c r="C124" s="9"/>
      <c r="D124" s="15">
        <f>SUM(D125:D133)</f>
        <v>8108724.279999999</v>
      </c>
      <c r="E124" s="15">
        <f>SUM(E125:E133)</f>
        <v>459018.28</v>
      </c>
      <c r="F124" s="15">
        <f>SUM(F125:F133)</f>
        <v>8567742.56</v>
      </c>
      <c r="G124" s="15">
        <f>SUM(G125:G133)</f>
        <v>0</v>
      </c>
      <c r="H124" s="15">
        <f>SUM(H125:H133)</f>
        <v>0</v>
      </c>
      <c r="I124" s="16">
        <f t="shared" si="13"/>
        <v>8567742.56</v>
      </c>
    </row>
    <row r="125" spans="2:9" ht="409.5">
      <c r="B125" s="13" t="s">
        <v>51</v>
      </c>
      <c r="C125" s="11"/>
      <c r="D125" s="15">
        <v>18096</v>
      </c>
      <c r="E125" s="16">
        <v>446496.28</v>
      </c>
      <c r="F125" s="16">
        <f>D125+E125</f>
        <v>464592.28</v>
      </c>
      <c r="G125" s="16">
        <v>0</v>
      </c>
      <c r="H125" s="16">
        <v>0</v>
      </c>
      <c r="I125" s="16">
        <f t="shared" si="13"/>
        <v>464592.28</v>
      </c>
    </row>
    <row r="126" spans="2:9" ht="409.5">
      <c r="B126" s="13" t="s">
        <v>52</v>
      </c>
      <c r="C126" s="11"/>
      <c r="D126" s="15">
        <v>0</v>
      </c>
      <c r="E126" s="16">
        <v>12522</v>
      </c>
      <c r="F126" s="16">
        <f aca="true" t="shared" si="17" ref="F126:F133">D126+E126</f>
        <v>12522</v>
      </c>
      <c r="G126" s="16">
        <v>0</v>
      </c>
      <c r="H126" s="16">
        <v>0</v>
      </c>
      <c r="I126" s="16">
        <f t="shared" si="13"/>
        <v>12522</v>
      </c>
    </row>
    <row r="127" spans="2:9" ht="409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409.5">
      <c r="B128" s="13" t="s">
        <v>54</v>
      </c>
      <c r="C128" s="11"/>
      <c r="D128" s="15">
        <v>4945028</v>
      </c>
      <c r="E128" s="16">
        <v>0</v>
      </c>
      <c r="F128" s="16">
        <f t="shared" si="17"/>
        <v>4945028</v>
      </c>
      <c r="G128" s="16">
        <v>0</v>
      </c>
      <c r="H128" s="16">
        <v>0</v>
      </c>
      <c r="I128" s="16">
        <f t="shared" si="13"/>
        <v>4945028</v>
      </c>
    </row>
    <row r="129" spans="2:9" ht="409.5">
      <c r="B129" s="13" t="s">
        <v>55</v>
      </c>
      <c r="C129" s="11"/>
      <c r="D129" s="15">
        <v>1</v>
      </c>
      <c r="E129" s="16">
        <v>0</v>
      </c>
      <c r="F129" s="16">
        <f t="shared" si="17"/>
        <v>1</v>
      </c>
      <c r="G129" s="16">
        <v>0</v>
      </c>
      <c r="H129" s="16">
        <v>0</v>
      </c>
      <c r="I129" s="16">
        <f t="shared" si="13"/>
        <v>1</v>
      </c>
    </row>
    <row r="130" spans="2:9" ht="409.5">
      <c r="B130" s="13" t="s">
        <v>56</v>
      </c>
      <c r="C130" s="11"/>
      <c r="D130" s="15">
        <v>3145599.28</v>
      </c>
      <c r="E130" s="16">
        <v>0</v>
      </c>
      <c r="F130" s="16">
        <f t="shared" si="17"/>
        <v>3145599.28</v>
      </c>
      <c r="G130" s="16">
        <v>0</v>
      </c>
      <c r="H130" s="16">
        <v>0</v>
      </c>
      <c r="I130" s="16">
        <f t="shared" si="13"/>
        <v>3145599.28</v>
      </c>
    </row>
    <row r="131" spans="2:9" ht="409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409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409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409.5">
      <c r="B134" s="3" t="s">
        <v>60</v>
      </c>
      <c r="C134" s="9"/>
      <c r="D134" s="15">
        <f>SUM(D135:D137)</f>
        <v>75151971.93</v>
      </c>
      <c r="E134" s="15">
        <f>SUM(E135:E137)</f>
        <v>6288285.07</v>
      </c>
      <c r="F134" s="15">
        <f>SUM(F135:F137)</f>
        <v>81440257</v>
      </c>
      <c r="G134" s="15">
        <f>SUM(G135:G137)</f>
        <v>0</v>
      </c>
      <c r="H134" s="15">
        <f>SUM(H135:H137)</f>
        <v>0</v>
      </c>
      <c r="I134" s="16">
        <f t="shared" si="13"/>
        <v>81440257</v>
      </c>
    </row>
    <row r="135" spans="2:9" ht="409.5">
      <c r="B135" s="13" t="s">
        <v>61</v>
      </c>
      <c r="C135" s="11"/>
      <c r="D135" s="15">
        <v>75151971.93</v>
      </c>
      <c r="E135" s="16">
        <v>6288285.07</v>
      </c>
      <c r="F135" s="16">
        <f>D135+E135</f>
        <v>81440257</v>
      </c>
      <c r="G135" s="16">
        <v>0</v>
      </c>
      <c r="H135" s="16">
        <v>0</v>
      </c>
      <c r="I135" s="16">
        <f t="shared" si="13"/>
        <v>81440257</v>
      </c>
    </row>
    <row r="136" spans="2:9" ht="409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409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409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409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409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409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409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409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409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409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409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409.5">
      <c r="B147" s="3" t="s">
        <v>73</v>
      </c>
      <c r="C147" s="9"/>
      <c r="D147" s="15">
        <f>SUM(D148:D150)</f>
        <v>4699085</v>
      </c>
      <c r="E147" s="15">
        <f>SUM(E148:E150)</f>
        <v>0</v>
      </c>
      <c r="F147" s="15">
        <f>SUM(F148:F150)</f>
        <v>4699085</v>
      </c>
      <c r="G147" s="15">
        <f>SUM(G148:G150)</f>
        <v>0</v>
      </c>
      <c r="H147" s="15">
        <f>SUM(H148:H150)</f>
        <v>0</v>
      </c>
      <c r="I147" s="16">
        <f t="shared" si="13"/>
        <v>4699085</v>
      </c>
    </row>
    <row r="148" spans="2:9" ht="409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409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409.5">
      <c r="B150" s="13" t="s">
        <v>76</v>
      </c>
      <c r="C150" s="11"/>
      <c r="D150" s="15">
        <v>4699085</v>
      </c>
      <c r="E150" s="16">
        <v>0</v>
      </c>
      <c r="F150" s="16">
        <f>D150+E150</f>
        <v>4699085</v>
      </c>
      <c r="G150" s="16">
        <v>0</v>
      </c>
      <c r="H150" s="16">
        <v>0</v>
      </c>
      <c r="I150" s="16">
        <f aca="true" t="shared" si="19" ref="I150:I158">F150-G150</f>
        <v>4699085</v>
      </c>
    </row>
    <row r="151" spans="2:9" ht="409.5">
      <c r="B151" s="3" t="s">
        <v>77</v>
      </c>
      <c r="C151" s="9"/>
      <c r="D151" s="15">
        <f>SUM(D152:D158)</f>
        <v>131458781.59</v>
      </c>
      <c r="E151" s="15">
        <f>SUM(E152:E158)</f>
        <v>-3031235.5100000054</v>
      </c>
      <c r="F151" s="15">
        <f>SUM(F152:F158)</f>
        <v>128427546.08</v>
      </c>
      <c r="G151" s="15">
        <f>SUM(G152:G158)</f>
        <v>25954712.34</v>
      </c>
      <c r="H151" s="15">
        <f>SUM(H152:H158)</f>
        <v>25954712.34</v>
      </c>
      <c r="I151" s="16">
        <f t="shared" si="19"/>
        <v>102472833.74</v>
      </c>
    </row>
    <row r="152" spans="2:9" ht="409.5">
      <c r="B152" s="13" t="s">
        <v>78</v>
      </c>
      <c r="C152" s="11"/>
      <c r="D152" s="15">
        <v>7573900</v>
      </c>
      <c r="E152" s="16">
        <v>113279746.08</v>
      </c>
      <c r="F152" s="16">
        <f>D152+E152</f>
        <v>120853646.08</v>
      </c>
      <c r="G152" s="16">
        <v>24750000</v>
      </c>
      <c r="H152" s="16">
        <v>24750000</v>
      </c>
      <c r="I152" s="16">
        <f t="shared" si="19"/>
        <v>96103646.08</v>
      </c>
    </row>
    <row r="153" spans="2:9" ht="409.5">
      <c r="B153" s="13" t="s">
        <v>79</v>
      </c>
      <c r="C153" s="11"/>
      <c r="D153" s="15">
        <v>123884881.59</v>
      </c>
      <c r="E153" s="16">
        <v>-116310981.59</v>
      </c>
      <c r="F153" s="16">
        <f aca="true" t="shared" si="20" ref="F153:F158">D153+E153</f>
        <v>7573900</v>
      </c>
      <c r="G153" s="16">
        <v>1204712.34</v>
      </c>
      <c r="H153" s="16">
        <v>1204712.34</v>
      </c>
      <c r="I153" s="16">
        <f t="shared" si="19"/>
        <v>6369187.66</v>
      </c>
    </row>
    <row r="154" spans="2:9" ht="409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409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409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409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409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409.5">
      <c r="B159" s="3"/>
      <c r="C159" s="9"/>
      <c r="D159" s="15"/>
      <c r="E159" s="16"/>
      <c r="F159" s="16"/>
      <c r="G159" s="16"/>
      <c r="H159" s="16"/>
      <c r="I159" s="16"/>
    </row>
    <row r="160" spans="2:9" ht="409.5">
      <c r="B160" s="4" t="s">
        <v>86</v>
      </c>
      <c r="C160" s="10"/>
      <c r="D160" s="14">
        <f aca="true" t="shared" si="21" ref="D160:I160">D10+D85</f>
        <v>1648813351.7199998</v>
      </c>
      <c r="E160" s="14">
        <f t="shared" si="21"/>
        <v>3829585.4399999953</v>
      </c>
      <c r="F160" s="14">
        <f t="shared" si="21"/>
        <v>1652642937.16</v>
      </c>
      <c r="G160" s="14">
        <f t="shared" si="21"/>
        <v>279975916.47999996</v>
      </c>
      <c r="H160" s="14">
        <f t="shared" si="21"/>
        <v>276818151.4</v>
      </c>
      <c r="I160" s="14">
        <f t="shared" si="21"/>
        <v>1372667020.6799998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2016-12-20T19:53:14Z</cp:lastPrinted>
  <dcterms:created xsi:type="dcterms:W3CDTF">2016-10-11T20:25:15Z</dcterms:created>
  <dcterms:modified xsi:type="dcterms:W3CDTF">2020-07-28T20:12:17Z</dcterms:modified>
  <cp:category/>
  <cp:version/>
  <cp:contentType/>
  <cp:contentStatus/>
</cp:coreProperties>
</file>