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<sst xmlns="http://schemas.openxmlformats.org/spreadsheetml/2006/main" count="163" uniqueCount="90">
  <si>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</si>
  <si>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</si>
  <si>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</si>
  <si>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</si>
  <si>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</si>
  <si>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</si>
  <si>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</si>
  <si>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</si>
  <si>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</si>
  <si>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</si>
  <si>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</si>
  <si>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</si>
  <si>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</si>
  <si>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</si>
  <si>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</si>
  <si>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</si>
  <si>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</si>
  <si>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</si>
  <si>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</si>
  <si>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</si>
  <si>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</si>
  <si>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</si>
  <si>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</si>
  <si>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</si>
  <si>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</si>
  <si>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</si>
  <si>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</si>
  <si>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</si>
  <si>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</si>
  <si>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</si>
  <si>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</si>
  <si>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</si>
  <si>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</si>
  <si>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</si>
  <si>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</si>
  <si>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</si>
  <si>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</si>
  <si>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</si>
  <si>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</si>
  <si>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</si>
  <si>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</si>
  <si>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</si>
  <si>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</si>
  <si>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</si>
  <si>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</si>
  <si>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</si>
  <si>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</si>
  <si>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</si>
  <si>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</si>
  <si>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</si>
  <si>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</si>
  <si>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</si>
  <si>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</si>
  <si>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</si>
  <si>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</si>
  <si>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</si>
  <si>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</si>
  <si>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</si>
  <si>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</si>
  <si>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</si>
  <si>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</si>
  <si>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</si>
  <si>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</si>
  <si>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</si>
  <si>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</si>
  <si>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</si>
  <si>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</si>
  <si>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</si>
  <si>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</si>
  <si>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</si>
  <si>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</si>
  <si>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</si>
  <si>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</si>
  <si>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</si>
  <si>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</si>
  <si>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</si>
  <si>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</si>
  <si>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</si>
  <si>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</si>
  <si>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</si>
  <si>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</si>
  <si>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</si>
  <si>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</si>
  <si>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</si>
  <si>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</si>
  <si>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</si>
  <si>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</si>
  <si>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</si>
  <si>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Marzo de 2021 (b)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</si>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</sst>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2</xdr:col>
      <xdr:colOff>1495425</xdr:colOff>
      <xdr:row>5</xdr:row>
      <xdr:rowOff>76200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2476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7.7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3.5">
      <c r="B10" s="7" t="s">
        <v>11</v>
      </c>
      <c r="C10" s="8"/>
      <c r="D10" s="14">
        <f aca="true" t="shared" si="0" ref="D10:I10">D11+D19+D29+D39+D49+D59+D72+D76+D63</f>
        <v>1104167308.8600001</v>
      </c>
      <c r="E10" s="14">
        <f t="shared" si="0"/>
        <v>45762831.47</v>
      </c>
      <c r="F10" s="14">
        <f t="shared" si="0"/>
        <v>1149930140.33</v>
      </c>
      <c r="G10" s="14">
        <f t="shared" si="0"/>
        <v>255579825.42999998</v>
      </c>
      <c r="H10" s="14">
        <f t="shared" si="0"/>
        <v>255052632.35</v>
      </c>
      <c r="I10" s="14">
        <f t="shared" si="0"/>
        <v>894350314.9</v>
      </c>
    </row>
    <row r="11" spans="2:9" ht="13.5">
      <c r="B11" s="3" t="s">
        <v>12</v>
      </c>
      <c r="C11" s="9"/>
      <c r="D11" s="15">
        <f aca="true" t="shared" si="1" ref="D11:I11">SUM(D12:D18)</f>
        <v>776298970.84</v>
      </c>
      <c r="E11" s="15">
        <f t="shared" si="1"/>
        <v>-70000000</v>
      </c>
      <c r="F11" s="15">
        <f t="shared" si="1"/>
        <v>706298970.84</v>
      </c>
      <c r="G11" s="15">
        <f t="shared" si="1"/>
        <v>150645185.78</v>
      </c>
      <c r="H11" s="15">
        <f t="shared" si="1"/>
        <v>150645185.78</v>
      </c>
      <c r="I11" s="15">
        <f t="shared" si="1"/>
        <v>555653785.0600001</v>
      </c>
    </row>
    <row r="12" spans="2:9" ht="13.5">
      <c r="B12" s="13" t="s">
        <v>13</v>
      </c>
      <c r="C12" s="11"/>
      <c r="D12" s="15">
        <v>279727419.57</v>
      </c>
      <c r="E12" s="16">
        <v>-10000000</v>
      </c>
      <c r="F12" s="16">
        <f>D12+E12</f>
        <v>269727419.57</v>
      </c>
      <c r="G12" s="16">
        <v>63761999.81</v>
      </c>
      <c r="H12" s="16">
        <v>63761999.81</v>
      </c>
      <c r="I12" s="16">
        <f>F12-G12</f>
        <v>205965419.76</v>
      </c>
    </row>
    <row r="13" spans="2:9" ht="13.5">
      <c r="B13" s="13" t="s">
        <v>14</v>
      </c>
      <c r="C13" s="11"/>
      <c r="D13" s="15">
        <v>33385495.28</v>
      </c>
      <c r="E13" s="16">
        <v>48000</v>
      </c>
      <c r="F13" s="16">
        <f aca="true" t="shared" si="2" ref="F13:F18">D13+E13</f>
        <v>33433495.28</v>
      </c>
      <c r="G13" s="16">
        <v>9477251.53</v>
      </c>
      <c r="H13" s="16">
        <v>9477251.53</v>
      </c>
      <c r="I13" s="16">
        <f aca="true" t="shared" si="3" ref="I13:I18">F13-G13</f>
        <v>23956243.75</v>
      </c>
    </row>
    <row r="14" spans="2:9" ht="13.5">
      <c r="B14" s="13" t="s">
        <v>15</v>
      </c>
      <c r="C14" s="11"/>
      <c r="D14" s="15">
        <v>168283825.8</v>
      </c>
      <c r="E14" s="16">
        <v>-30048000</v>
      </c>
      <c r="F14" s="16">
        <f t="shared" si="2"/>
        <v>138235825.8</v>
      </c>
      <c r="G14" s="16">
        <v>24496081.2</v>
      </c>
      <c r="H14" s="16">
        <v>24496081.2</v>
      </c>
      <c r="I14" s="16">
        <f t="shared" si="3"/>
        <v>113739744.60000001</v>
      </c>
    </row>
    <row r="15" spans="2:9" ht="13.5">
      <c r="B15" s="13" t="s">
        <v>16</v>
      </c>
      <c r="C15" s="11"/>
      <c r="D15" s="15">
        <v>45352125.76</v>
      </c>
      <c r="E15" s="16">
        <v>0</v>
      </c>
      <c r="F15" s="16">
        <f t="shared" si="2"/>
        <v>45352125.76</v>
      </c>
      <c r="G15" s="16">
        <v>8919931.58</v>
      </c>
      <c r="H15" s="16">
        <v>8919931.58</v>
      </c>
      <c r="I15" s="16">
        <f t="shared" si="3"/>
        <v>36432194.18</v>
      </c>
    </row>
    <row r="16" spans="2:9" ht="13.5">
      <c r="B16" s="13" t="s">
        <v>17</v>
      </c>
      <c r="C16" s="11"/>
      <c r="D16" s="15">
        <v>239419753.19</v>
      </c>
      <c r="E16" s="16">
        <v>-30000000</v>
      </c>
      <c r="F16" s="16">
        <f t="shared" si="2"/>
        <v>209419753.19</v>
      </c>
      <c r="G16" s="16">
        <v>43989921.66</v>
      </c>
      <c r="H16" s="16">
        <v>43989921.66</v>
      </c>
      <c r="I16" s="16">
        <f t="shared" si="3"/>
        <v>165429831.53</v>
      </c>
    </row>
    <row r="17" spans="2:9" ht="13.5">
      <c r="B17" s="13" t="s">
        <v>18</v>
      </c>
      <c r="C17" s="11"/>
      <c r="D17" s="15">
        <v>8271573.48</v>
      </c>
      <c r="E17" s="16">
        <v>0</v>
      </c>
      <c r="F17" s="16">
        <f t="shared" si="2"/>
        <v>8271573.48</v>
      </c>
      <c r="G17" s="16">
        <v>0</v>
      </c>
      <c r="H17" s="16">
        <v>0</v>
      </c>
      <c r="I17" s="16">
        <f t="shared" si="3"/>
        <v>8271573.48</v>
      </c>
    </row>
    <row r="18" spans="2:9" ht="13.5">
      <c r="B18" s="13" t="s">
        <v>19</v>
      </c>
      <c r="C18" s="11"/>
      <c r="D18" s="15">
        <v>1858777.76</v>
      </c>
      <c r="E18" s="16">
        <v>0</v>
      </c>
      <c r="F18" s="16">
        <f t="shared" si="2"/>
        <v>1858777.76</v>
      </c>
      <c r="G18" s="16">
        <v>0</v>
      </c>
      <c r="H18" s="16">
        <v>0</v>
      </c>
      <c r="I18" s="16">
        <f t="shared" si="3"/>
        <v>1858777.76</v>
      </c>
    </row>
    <row r="19" spans="2:9" ht="13.5">
      <c r="B19" s="3" t="s">
        <v>20</v>
      </c>
      <c r="C19" s="9"/>
      <c r="D19" s="15">
        <f aca="true" t="shared" si="4" ref="D19:I19">SUM(D20:D28)</f>
        <v>11517516.39</v>
      </c>
      <c r="E19" s="15">
        <f t="shared" si="4"/>
        <v>39170000</v>
      </c>
      <c r="F19" s="15">
        <f t="shared" si="4"/>
        <v>50687516.39</v>
      </c>
      <c r="G19" s="15">
        <f t="shared" si="4"/>
        <v>11093590.1</v>
      </c>
      <c r="H19" s="15">
        <f t="shared" si="4"/>
        <v>10896997.02</v>
      </c>
      <c r="I19" s="15">
        <f t="shared" si="4"/>
        <v>39593926.29</v>
      </c>
    </row>
    <row r="20" spans="2:9" ht="13.5">
      <c r="B20" s="13" t="s">
        <v>21</v>
      </c>
      <c r="C20" s="11"/>
      <c r="D20" s="15">
        <v>858</v>
      </c>
      <c r="E20" s="16">
        <v>4009717</v>
      </c>
      <c r="F20" s="15">
        <f aca="true" t="shared" si="5" ref="F20:F28">D20+E20</f>
        <v>4010575</v>
      </c>
      <c r="G20" s="16">
        <v>1393722.32</v>
      </c>
      <c r="H20" s="16">
        <v>1393722.32</v>
      </c>
      <c r="I20" s="16">
        <f>F20-G20</f>
        <v>2616852.6799999997</v>
      </c>
    </row>
    <row r="21" spans="2:9" ht="13.5">
      <c r="B21" s="13" t="s">
        <v>22</v>
      </c>
      <c r="C21" s="11"/>
      <c r="D21" s="15">
        <v>114</v>
      </c>
      <c r="E21" s="16">
        <v>203382</v>
      </c>
      <c r="F21" s="15">
        <f t="shared" si="5"/>
        <v>203496</v>
      </c>
      <c r="G21" s="16">
        <v>71695.72</v>
      </c>
      <c r="H21" s="16">
        <v>71695.72</v>
      </c>
      <c r="I21" s="16">
        <f aca="true" t="shared" si="6" ref="I21:I83">F21-G21</f>
        <v>131800.28</v>
      </c>
    </row>
    <row r="22" spans="2:9" ht="13.5">
      <c r="B22" s="13" t="s">
        <v>23</v>
      </c>
      <c r="C22" s="11"/>
      <c r="D22" s="15">
        <v>111</v>
      </c>
      <c r="E22" s="16">
        <v>83175</v>
      </c>
      <c r="F22" s="15">
        <f t="shared" si="5"/>
        <v>83286</v>
      </c>
      <c r="G22" s="16">
        <v>22265.94</v>
      </c>
      <c r="H22" s="16">
        <v>22265.94</v>
      </c>
      <c r="I22" s="16">
        <f t="shared" si="6"/>
        <v>61020.06</v>
      </c>
    </row>
    <row r="23" spans="2:9" ht="13.5">
      <c r="B23" s="13" t="s">
        <v>24</v>
      </c>
      <c r="C23" s="11"/>
      <c r="D23" s="15">
        <v>20576</v>
      </c>
      <c r="E23" s="16">
        <v>4688856</v>
      </c>
      <c r="F23" s="15">
        <f t="shared" si="5"/>
        <v>4709432</v>
      </c>
      <c r="G23" s="16">
        <v>222992.16</v>
      </c>
      <c r="H23" s="16">
        <v>222992.16</v>
      </c>
      <c r="I23" s="16">
        <f t="shared" si="6"/>
        <v>4486439.84</v>
      </c>
    </row>
    <row r="24" spans="2:9" ht="13.5">
      <c r="B24" s="13" t="s">
        <v>25</v>
      </c>
      <c r="C24" s="11"/>
      <c r="D24" s="15">
        <v>102</v>
      </c>
      <c r="E24" s="16">
        <v>2543524</v>
      </c>
      <c r="F24" s="15">
        <f t="shared" si="5"/>
        <v>2543626</v>
      </c>
      <c r="G24" s="16">
        <v>437520.49</v>
      </c>
      <c r="H24" s="16">
        <v>365020.49</v>
      </c>
      <c r="I24" s="16">
        <f t="shared" si="6"/>
        <v>2106105.51</v>
      </c>
    </row>
    <row r="25" spans="2:9" ht="13.5">
      <c r="B25" s="13" t="s">
        <v>26</v>
      </c>
      <c r="C25" s="11"/>
      <c r="D25" s="15">
        <v>11425005.39</v>
      </c>
      <c r="E25" s="16">
        <v>23236130</v>
      </c>
      <c r="F25" s="15">
        <f t="shared" si="5"/>
        <v>34661135.39</v>
      </c>
      <c r="G25" s="16">
        <v>8340039.29</v>
      </c>
      <c r="H25" s="16">
        <v>8215946.21</v>
      </c>
      <c r="I25" s="16">
        <f t="shared" si="6"/>
        <v>26321096.1</v>
      </c>
    </row>
    <row r="26" spans="2:9" ht="13.5">
      <c r="B26" s="13" t="s">
        <v>27</v>
      </c>
      <c r="C26" s="11"/>
      <c r="D26" s="15">
        <v>180</v>
      </c>
      <c r="E26" s="16">
        <v>955891</v>
      </c>
      <c r="F26" s="15">
        <f t="shared" si="5"/>
        <v>956071</v>
      </c>
      <c r="G26" s="16">
        <v>304440.74</v>
      </c>
      <c r="H26" s="16">
        <v>304440.74</v>
      </c>
      <c r="I26" s="16">
        <f t="shared" si="6"/>
        <v>651630.26</v>
      </c>
    </row>
    <row r="27" spans="2:9" ht="13.5">
      <c r="B27" s="13" t="s">
        <v>28</v>
      </c>
      <c r="C27" s="11"/>
      <c r="D27" s="15">
        <v>9</v>
      </c>
      <c r="E27" s="16">
        <v>201100</v>
      </c>
      <c r="F27" s="15">
        <f t="shared" si="5"/>
        <v>201109</v>
      </c>
      <c r="G27" s="16">
        <v>730.04</v>
      </c>
      <c r="H27" s="16">
        <v>730.04</v>
      </c>
      <c r="I27" s="16">
        <f t="shared" si="6"/>
        <v>200378.96</v>
      </c>
    </row>
    <row r="28" spans="2:9" ht="13.5">
      <c r="B28" s="13" t="s">
        <v>29</v>
      </c>
      <c r="C28" s="11"/>
      <c r="D28" s="15">
        <v>70561</v>
      </c>
      <c r="E28" s="16">
        <v>3248225</v>
      </c>
      <c r="F28" s="15">
        <f t="shared" si="5"/>
        <v>3318786</v>
      </c>
      <c r="G28" s="16">
        <v>300183.4</v>
      </c>
      <c r="H28" s="16">
        <v>300183.4</v>
      </c>
      <c r="I28" s="16">
        <f t="shared" si="6"/>
        <v>3018602.6</v>
      </c>
    </row>
    <row r="29" spans="2:9" ht="13.5">
      <c r="B29" s="3" t="s">
        <v>30</v>
      </c>
      <c r="C29" s="9"/>
      <c r="D29" s="15">
        <f aca="true" t="shared" si="7" ref="D29:I29">SUM(D30:D38)</f>
        <v>21323205.21</v>
      </c>
      <c r="E29" s="15">
        <f t="shared" si="7"/>
        <v>49433821.85</v>
      </c>
      <c r="F29" s="15">
        <f t="shared" si="7"/>
        <v>70757027.06</v>
      </c>
      <c r="G29" s="15">
        <f t="shared" si="7"/>
        <v>11783625.129999999</v>
      </c>
      <c r="H29" s="15">
        <f t="shared" si="7"/>
        <v>11453025.129999999</v>
      </c>
      <c r="I29" s="15">
        <f t="shared" si="7"/>
        <v>58973401.92999999</v>
      </c>
    </row>
    <row r="30" spans="2:9" ht="13.5">
      <c r="B30" s="13" t="s">
        <v>31</v>
      </c>
      <c r="C30" s="11"/>
      <c r="D30" s="15">
        <v>750060</v>
      </c>
      <c r="E30" s="16">
        <v>2893224</v>
      </c>
      <c r="F30" s="15">
        <f aca="true" t="shared" si="8" ref="F30:F38">D30+E30</f>
        <v>3643284</v>
      </c>
      <c r="G30" s="16">
        <v>601046.31</v>
      </c>
      <c r="H30" s="16">
        <v>601046.31</v>
      </c>
      <c r="I30" s="16">
        <f t="shared" si="6"/>
        <v>3042237.69</v>
      </c>
    </row>
    <row r="31" spans="2:9" ht="13.5">
      <c r="B31" s="13" t="s">
        <v>32</v>
      </c>
      <c r="C31" s="11"/>
      <c r="D31" s="15">
        <v>9420035</v>
      </c>
      <c r="E31" s="16">
        <v>2145790</v>
      </c>
      <c r="F31" s="15">
        <f t="shared" si="8"/>
        <v>11565825</v>
      </c>
      <c r="G31" s="16">
        <v>980217.99</v>
      </c>
      <c r="H31" s="16">
        <v>980217.99</v>
      </c>
      <c r="I31" s="16">
        <f t="shared" si="6"/>
        <v>10585607.01</v>
      </c>
    </row>
    <row r="32" spans="2:9" ht="13.5">
      <c r="B32" s="13" t="s">
        <v>33</v>
      </c>
      <c r="C32" s="11"/>
      <c r="D32" s="15">
        <v>407394</v>
      </c>
      <c r="E32" s="16">
        <v>21951216</v>
      </c>
      <c r="F32" s="15">
        <f t="shared" si="8"/>
        <v>22358610</v>
      </c>
      <c r="G32" s="16">
        <v>5133929.77</v>
      </c>
      <c r="H32" s="16">
        <v>4855529.77</v>
      </c>
      <c r="I32" s="16">
        <f t="shared" si="6"/>
        <v>17224680.23</v>
      </c>
    </row>
    <row r="33" spans="2:9" ht="13.5">
      <c r="B33" s="13" t="s">
        <v>34</v>
      </c>
      <c r="C33" s="11"/>
      <c r="D33" s="15">
        <v>6309420.07</v>
      </c>
      <c r="E33" s="16">
        <v>2279600</v>
      </c>
      <c r="F33" s="15">
        <f t="shared" si="8"/>
        <v>8589020.07</v>
      </c>
      <c r="G33" s="16">
        <v>683012.13</v>
      </c>
      <c r="H33" s="16">
        <v>683012.13</v>
      </c>
      <c r="I33" s="16">
        <f t="shared" si="6"/>
        <v>7906007.94</v>
      </c>
    </row>
    <row r="34" spans="2:9" ht="13.5">
      <c r="B34" s="13" t="s">
        <v>35</v>
      </c>
      <c r="C34" s="11"/>
      <c r="D34" s="15">
        <v>185210.07</v>
      </c>
      <c r="E34" s="16">
        <v>1339673</v>
      </c>
      <c r="F34" s="15">
        <f t="shared" si="8"/>
        <v>1524883.07</v>
      </c>
      <c r="G34" s="16">
        <v>111681.41</v>
      </c>
      <c r="H34" s="16">
        <v>111681.41</v>
      </c>
      <c r="I34" s="16">
        <f t="shared" si="6"/>
        <v>1413201.6600000001</v>
      </c>
    </row>
    <row r="35" spans="2:9" ht="13.5">
      <c r="B35" s="13" t="s">
        <v>36</v>
      </c>
      <c r="C35" s="11"/>
      <c r="D35" s="15">
        <v>1050018</v>
      </c>
      <c r="E35" s="16">
        <v>2200000</v>
      </c>
      <c r="F35" s="15">
        <f t="shared" si="8"/>
        <v>3250018</v>
      </c>
      <c r="G35" s="16">
        <v>480240</v>
      </c>
      <c r="H35" s="16">
        <v>428040</v>
      </c>
      <c r="I35" s="16">
        <f t="shared" si="6"/>
        <v>2769778</v>
      </c>
    </row>
    <row r="36" spans="2:9" ht="13.5">
      <c r="B36" s="13" t="s">
        <v>37</v>
      </c>
      <c r="C36" s="11"/>
      <c r="D36" s="15">
        <v>368990.07</v>
      </c>
      <c r="E36" s="16">
        <v>555950</v>
      </c>
      <c r="F36" s="15">
        <f t="shared" si="8"/>
        <v>924940.0700000001</v>
      </c>
      <c r="G36" s="16">
        <v>48628.66</v>
      </c>
      <c r="H36" s="16">
        <v>48628.66</v>
      </c>
      <c r="I36" s="16">
        <f t="shared" si="6"/>
        <v>876311.41</v>
      </c>
    </row>
    <row r="37" spans="2:9" ht="13.5">
      <c r="B37" s="13" t="s">
        <v>38</v>
      </c>
      <c r="C37" s="11"/>
      <c r="D37" s="15">
        <v>2558517</v>
      </c>
      <c r="E37" s="16">
        <v>8037500</v>
      </c>
      <c r="F37" s="15">
        <f t="shared" si="8"/>
        <v>10596017</v>
      </c>
      <c r="G37" s="16">
        <v>2664835.92</v>
      </c>
      <c r="H37" s="16">
        <v>2664835.92</v>
      </c>
      <c r="I37" s="16">
        <f t="shared" si="6"/>
        <v>7931181.08</v>
      </c>
    </row>
    <row r="38" spans="2:9" ht="13.5">
      <c r="B38" s="13" t="s">
        <v>39</v>
      </c>
      <c r="C38" s="11"/>
      <c r="D38" s="15">
        <v>273561</v>
      </c>
      <c r="E38" s="16">
        <v>8030868.85</v>
      </c>
      <c r="F38" s="15">
        <f t="shared" si="8"/>
        <v>8304429.85</v>
      </c>
      <c r="G38" s="16">
        <v>1080032.94</v>
      </c>
      <c r="H38" s="16">
        <v>1080032.94</v>
      </c>
      <c r="I38" s="16">
        <f t="shared" si="6"/>
        <v>7224396.91</v>
      </c>
    </row>
    <row r="39" spans="2:9" ht="25.5" customHeight="1">
      <c r="B39" s="27" t="s">
        <v>40</v>
      </c>
      <c r="C39" s="28"/>
      <c r="D39" s="15">
        <f aca="true" t="shared" si="9" ref="D39:I39">SUM(D40:D48)</f>
        <v>244965180.37</v>
      </c>
      <c r="E39" s="15">
        <f t="shared" si="9"/>
        <v>5400004</v>
      </c>
      <c r="F39" s="15">
        <f>SUM(F40:F48)</f>
        <v>250365184.37</v>
      </c>
      <c r="G39" s="15">
        <f t="shared" si="9"/>
        <v>64229035.53</v>
      </c>
      <c r="H39" s="15">
        <f t="shared" si="9"/>
        <v>64229035.53</v>
      </c>
      <c r="I39" s="15">
        <f t="shared" si="9"/>
        <v>186136148.84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>
        <v>8499996</v>
      </c>
      <c r="E42" s="16">
        <v>22500004</v>
      </c>
      <c r="F42" s="15">
        <f t="shared" si="10"/>
        <v>31000000</v>
      </c>
      <c r="G42" s="16">
        <v>7686467.58</v>
      </c>
      <c r="H42" s="16">
        <v>7686467.58</v>
      </c>
      <c r="I42" s="16">
        <f t="shared" si="6"/>
        <v>23313532.42</v>
      </c>
    </row>
    <row r="43" spans="2:9" ht="13.5">
      <c r="B43" s="13" t="s">
        <v>44</v>
      </c>
      <c r="C43" s="11"/>
      <c r="D43" s="15">
        <v>32720001</v>
      </c>
      <c r="E43" s="16">
        <v>1800000</v>
      </c>
      <c r="F43" s="15">
        <f t="shared" si="10"/>
        <v>34520001</v>
      </c>
      <c r="G43" s="16">
        <v>17334446.48</v>
      </c>
      <c r="H43" s="16">
        <v>17334446.48</v>
      </c>
      <c r="I43" s="16">
        <f t="shared" si="6"/>
        <v>17185554.52</v>
      </c>
    </row>
    <row r="44" spans="2:9" ht="13.5">
      <c r="B44" s="13" t="s">
        <v>45</v>
      </c>
      <c r="C44" s="11"/>
      <c r="D44" s="15">
        <v>203745183.37</v>
      </c>
      <c r="E44" s="16">
        <v>-18900000</v>
      </c>
      <c r="F44" s="15">
        <f t="shared" si="10"/>
        <v>184845183.37</v>
      </c>
      <c r="G44" s="16">
        <v>39208121.47</v>
      </c>
      <c r="H44" s="16">
        <v>39208121.47</v>
      </c>
      <c r="I44" s="16">
        <f t="shared" si="6"/>
        <v>145637061.9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27" t="s">
        <v>50</v>
      </c>
      <c r="C49" s="28"/>
      <c r="D49" s="15">
        <f aca="true" t="shared" si="11" ref="D49:I49">SUM(D50:D58)</f>
        <v>2873491.83</v>
      </c>
      <c r="E49" s="15">
        <f t="shared" si="11"/>
        <v>5690885.4</v>
      </c>
      <c r="F49" s="15">
        <f t="shared" si="11"/>
        <v>8564377.23</v>
      </c>
      <c r="G49" s="15">
        <f t="shared" si="11"/>
        <v>3767565.4</v>
      </c>
      <c r="H49" s="15">
        <f t="shared" si="11"/>
        <v>3767565.4</v>
      </c>
      <c r="I49" s="15">
        <f t="shared" si="11"/>
        <v>4796811.829999999</v>
      </c>
    </row>
    <row r="50" spans="2:9" ht="13.5">
      <c r="B50" s="13" t="s">
        <v>51</v>
      </c>
      <c r="C50" s="11"/>
      <c r="D50" s="15">
        <v>326506</v>
      </c>
      <c r="E50" s="16">
        <v>1050000</v>
      </c>
      <c r="F50" s="15">
        <f t="shared" si="10"/>
        <v>1376506</v>
      </c>
      <c r="G50" s="16">
        <v>26680</v>
      </c>
      <c r="H50" s="16">
        <v>26680</v>
      </c>
      <c r="I50" s="16">
        <f t="shared" si="6"/>
        <v>1349826</v>
      </c>
    </row>
    <row r="51" spans="2:9" ht="13.5">
      <c r="B51" s="13" t="s">
        <v>52</v>
      </c>
      <c r="C51" s="11"/>
      <c r="D51" s="15">
        <v>36506</v>
      </c>
      <c r="E51" s="16">
        <v>0</v>
      </c>
      <c r="F51" s="15">
        <f t="shared" si="10"/>
        <v>36506</v>
      </c>
      <c r="G51" s="16">
        <v>0</v>
      </c>
      <c r="H51" s="16">
        <v>0</v>
      </c>
      <c r="I51" s="16">
        <f t="shared" si="6"/>
        <v>36506</v>
      </c>
    </row>
    <row r="52" spans="2:9" ht="13.5">
      <c r="B52" s="13" t="s">
        <v>53</v>
      </c>
      <c r="C52" s="11"/>
      <c r="D52" s="15">
        <v>500</v>
      </c>
      <c r="E52" s="16">
        <v>200000</v>
      </c>
      <c r="F52" s="15">
        <f t="shared" si="10"/>
        <v>200500</v>
      </c>
      <c r="G52" s="16">
        <v>0</v>
      </c>
      <c r="H52" s="16">
        <v>0</v>
      </c>
      <c r="I52" s="16">
        <f t="shared" si="6"/>
        <v>200500</v>
      </c>
    </row>
    <row r="53" spans="2:9" ht="13.5">
      <c r="B53" s="13" t="s">
        <v>54</v>
      </c>
      <c r="C53" s="11"/>
      <c r="D53" s="15">
        <v>1902904</v>
      </c>
      <c r="E53" s="16">
        <v>0</v>
      </c>
      <c r="F53" s="15">
        <f t="shared" si="10"/>
        <v>1902904</v>
      </c>
      <c r="G53" s="16">
        <v>0</v>
      </c>
      <c r="H53" s="16">
        <v>0</v>
      </c>
      <c r="I53" s="16">
        <f t="shared" si="6"/>
        <v>1902904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452105.86</v>
      </c>
      <c r="E55" s="16">
        <v>650000</v>
      </c>
      <c r="F55" s="15">
        <f t="shared" si="10"/>
        <v>1102105.8599999999</v>
      </c>
      <c r="G55" s="16">
        <v>0</v>
      </c>
      <c r="H55" s="16">
        <v>0</v>
      </c>
      <c r="I55" s="16">
        <f t="shared" si="6"/>
        <v>1102105.8599999999</v>
      </c>
    </row>
    <row r="56" spans="2:9" ht="13.5">
      <c r="B56" s="13" t="s">
        <v>57</v>
      </c>
      <c r="C56" s="11"/>
      <c r="D56" s="15">
        <v>1</v>
      </c>
      <c r="E56" s="16">
        <v>0</v>
      </c>
      <c r="F56" s="15">
        <f t="shared" si="10"/>
        <v>1</v>
      </c>
      <c r="G56" s="16">
        <v>0</v>
      </c>
      <c r="H56" s="16">
        <v>0</v>
      </c>
      <c r="I56" s="16">
        <f t="shared" si="6"/>
        <v>1</v>
      </c>
    </row>
    <row r="57" spans="2:9" ht="13.5">
      <c r="B57" s="13" t="s">
        <v>58</v>
      </c>
      <c r="C57" s="11"/>
      <c r="D57" s="15">
        <v>0</v>
      </c>
      <c r="E57" s="16">
        <v>3740885.4</v>
      </c>
      <c r="F57" s="15">
        <f t="shared" si="10"/>
        <v>3740885.4</v>
      </c>
      <c r="G57" s="16">
        <v>3740885.4</v>
      </c>
      <c r="H57" s="16">
        <v>3740885.4</v>
      </c>
      <c r="I57" s="16">
        <f t="shared" si="6"/>
        <v>0</v>
      </c>
    </row>
    <row r="58" spans="2:9" ht="13.5">
      <c r="B58" s="13" t="s">
        <v>59</v>
      </c>
      <c r="C58" s="11"/>
      <c r="D58" s="15">
        <v>154968.97</v>
      </c>
      <c r="E58" s="16">
        <v>50000</v>
      </c>
      <c r="F58" s="15">
        <f t="shared" si="10"/>
        <v>204968.97</v>
      </c>
      <c r="G58" s="16">
        <v>0</v>
      </c>
      <c r="H58" s="16">
        <v>0</v>
      </c>
      <c r="I58" s="16">
        <f t="shared" si="6"/>
        <v>204968.97</v>
      </c>
    </row>
    <row r="59" spans="2:9" ht="13.5">
      <c r="B59" s="3" t="s">
        <v>60</v>
      </c>
      <c r="C59" s="9"/>
      <c r="D59" s="15">
        <f>SUM(D60:D62)</f>
        <v>42477233.79</v>
      </c>
      <c r="E59" s="15">
        <f>SUM(E60:E62)</f>
        <v>-3409418.98</v>
      </c>
      <c r="F59" s="15">
        <f>SUM(F60:F62)</f>
        <v>39067814.81</v>
      </c>
      <c r="G59" s="15">
        <f>SUM(G60:G62)</f>
        <v>6081895.54</v>
      </c>
      <c r="H59" s="15">
        <f>SUM(H60:H62)</f>
        <v>6081895.54</v>
      </c>
      <c r="I59" s="16">
        <f t="shared" si="6"/>
        <v>32985919.270000003</v>
      </c>
    </row>
    <row r="60" spans="2:9" ht="13.5">
      <c r="B60" s="13" t="s">
        <v>61</v>
      </c>
      <c r="C60" s="11"/>
      <c r="D60" s="15">
        <v>42477233.79</v>
      </c>
      <c r="E60" s="16">
        <v>-3409418.98</v>
      </c>
      <c r="F60" s="15">
        <f t="shared" si="10"/>
        <v>39067814.81</v>
      </c>
      <c r="G60" s="16">
        <v>6081895.54</v>
      </c>
      <c r="H60" s="16">
        <v>6081895.54</v>
      </c>
      <c r="I60" s="16">
        <f t="shared" si="6"/>
        <v>32985919.270000003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27" t="s">
        <v>64</v>
      </c>
      <c r="C63" s="2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4711710.43</v>
      </c>
      <c r="E76" s="15">
        <f>SUM(E77:E83)</f>
        <v>19477539.2</v>
      </c>
      <c r="F76" s="15">
        <f>SUM(F77:F83)</f>
        <v>24189249.63</v>
      </c>
      <c r="G76" s="15">
        <f>SUM(G77:G83)</f>
        <v>7978927.949999999</v>
      </c>
      <c r="H76" s="15">
        <f>SUM(H77:H83)</f>
        <v>7978927.949999999</v>
      </c>
      <c r="I76" s="16">
        <f t="shared" si="6"/>
        <v>16210321.68</v>
      </c>
    </row>
    <row r="77" spans="2:9" ht="13.5">
      <c r="B77" s="13" t="s">
        <v>78</v>
      </c>
      <c r="C77" s="11"/>
      <c r="D77" s="15">
        <v>511709.43</v>
      </c>
      <c r="E77" s="16">
        <v>4299639.2</v>
      </c>
      <c r="F77" s="15">
        <f t="shared" si="10"/>
        <v>4811348.63</v>
      </c>
      <c r="G77" s="16">
        <v>1598056.14</v>
      </c>
      <c r="H77" s="16">
        <v>1598056.14</v>
      </c>
      <c r="I77" s="16">
        <f t="shared" si="6"/>
        <v>3213292.49</v>
      </c>
    </row>
    <row r="78" spans="2:9" ht="13.5">
      <c r="B78" s="13" t="s">
        <v>79</v>
      </c>
      <c r="C78" s="11"/>
      <c r="D78" s="15">
        <v>4200000</v>
      </c>
      <c r="E78" s="16">
        <v>15177900</v>
      </c>
      <c r="F78" s="15">
        <f t="shared" si="10"/>
        <v>19377900</v>
      </c>
      <c r="G78" s="16">
        <v>6380871.81</v>
      </c>
      <c r="H78" s="16">
        <v>6380871.81</v>
      </c>
      <c r="I78" s="16">
        <f t="shared" si="6"/>
        <v>12997028.190000001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>
        <v>1</v>
      </c>
      <c r="E81" s="16">
        <v>0</v>
      </c>
      <c r="F81" s="15">
        <f t="shared" si="10"/>
        <v>1</v>
      </c>
      <c r="G81" s="16">
        <v>0</v>
      </c>
      <c r="H81" s="16">
        <v>0</v>
      </c>
      <c r="I81" s="16">
        <f t="shared" si="6"/>
        <v>1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436296966.26000005</v>
      </c>
      <c r="E85" s="21">
        <f>E86+E104+E94+E114+E124+E134+E138+E147+E151</f>
        <v>-23098963.959999997</v>
      </c>
      <c r="F85" s="21">
        <f t="shared" si="12"/>
        <v>413198002.29999995</v>
      </c>
      <c r="G85" s="21">
        <f>G86+G104+G94+G114+G124+G134+G138+G147+G151</f>
        <v>74529089.08</v>
      </c>
      <c r="H85" s="21">
        <f>H86+H104+H94+H114+H124+H134+H138+H147+H151</f>
        <v>64865164.08</v>
      </c>
      <c r="I85" s="21">
        <f t="shared" si="12"/>
        <v>338668913.22</v>
      </c>
    </row>
    <row r="86" spans="2:9" ht="13.5">
      <c r="B86" s="3" t="s">
        <v>12</v>
      </c>
      <c r="C86" s="9"/>
      <c r="D86" s="15">
        <f>SUM(D87:D93)</f>
        <v>89055409.61</v>
      </c>
      <c r="E86" s="15">
        <f>SUM(E87:E93)</f>
        <v>0</v>
      </c>
      <c r="F86" s="15">
        <f>SUM(F87:F93)</f>
        <v>89055409.61</v>
      </c>
      <c r="G86" s="15">
        <f>SUM(G87:G93)</f>
        <v>15456690.520000001</v>
      </c>
      <c r="H86" s="15">
        <f>SUM(H87:H93)</f>
        <v>15456690.520000001</v>
      </c>
      <c r="I86" s="16">
        <f aca="true" t="shared" si="13" ref="I86:I149">F86-G86</f>
        <v>73598719.09</v>
      </c>
    </row>
    <row r="87" spans="2:9" ht="13.5">
      <c r="B87" s="13" t="s">
        <v>13</v>
      </c>
      <c r="C87" s="11"/>
      <c r="D87" s="15">
        <v>73280824.64</v>
      </c>
      <c r="E87" s="16">
        <v>0</v>
      </c>
      <c r="F87" s="15">
        <f aca="true" t="shared" si="14" ref="F87:F103">D87+E87</f>
        <v>73280824.64</v>
      </c>
      <c r="G87" s="16">
        <v>15128292.97</v>
      </c>
      <c r="H87" s="16">
        <v>15128292.97</v>
      </c>
      <c r="I87" s="16">
        <f t="shared" si="13"/>
        <v>58152531.67</v>
      </c>
    </row>
    <row r="88" spans="2:9" ht="13.5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3.5">
      <c r="B89" s="13" t="s">
        <v>15</v>
      </c>
      <c r="C89" s="11"/>
      <c r="D89" s="15">
        <v>14160768.03</v>
      </c>
      <c r="E89" s="16">
        <v>0</v>
      </c>
      <c r="F89" s="15">
        <f t="shared" si="14"/>
        <v>14160768.03</v>
      </c>
      <c r="G89" s="16">
        <v>328397.55</v>
      </c>
      <c r="H89" s="16">
        <v>328397.55</v>
      </c>
      <c r="I89" s="16">
        <f t="shared" si="13"/>
        <v>13832370.479999999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>
        <v>1613816.94</v>
      </c>
      <c r="E91" s="16">
        <v>0</v>
      </c>
      <c r="F91" s="15">
        <f t="shared" si="14"/>
        <v>1613816.94</v>
      </c>
      <c r="G91" s="16">
        <v>0</v>
      </c>
      <c r="H91" s="16">
        <v>0</v>
      </c>
      <c r="I91" s="16">
        <f t="shared" si="13"/>
        <v>1613816.94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32785324.11</v>
      </c>
      <c r="E94" s="15">
        <f>SUM(E95:E103)</f>
        <v>-5272487.109999999</v>
      </c>
      <c r="F94" s="15">
        <f>SUM(F95:F103)</f>
        <v>27512837</v>
      </c>
      <c r="G94" s="15">
        <f>SUM(G95:G103)</f>
        <v>2295726.17</v>
      </c>
      <c r="H94" s="15">
        <f>SUM(H95:H103)</f>
        <v>1381801.17</v>
      </c>
      <c r="I94" s="16">
        <f t="shared" si="13"/>
        <v>25217110.83</v>
      </c>
    </row>
    <row r="95" spans="2:9" ht="13.5">
      <c r="B95" s="13" t="s">
        <v>21</v>
      </c>
      <c r="C95" s="11"/>
      <c r="D95" s="15">
        <v>396735.03</v>
      </c>
      <c r="E95" s="16">
        <v>-6272.03</v>
      </c>
      <c r="F95" s="15">
        <f t="shared" si="14"/>
        <v>390463</v>
      </c>
      <c r="G95" s="16">
        <v>227165.17</v>
      </c>
      <c r="H95" s="16">
        <v>227165.17</v>
      </c>
      <c r="I95" s="16">
        <f t="shared" si="13"/>
        <v>163297.83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>
        <v>1635</v>
      </c>
      <c r="E97" s="16">
        <v>0</v>
      </c>
      <c r="F97" s="15">
        <f t="shared" si="14"/>
        <v>1635</v>
      </c>
      <c r="G97" s="16">
        <v>0</v>
      </c>
      <c r="H97" s="16">
        <v>0</v>
      </c>
      <c r="I97" s="16">
        <f t="shared" si="13"/>
        <v>1635</v>
      </c>
    </row>
    <row r="98" spans="2:9" ht="13.5">
      <c r="B98" s="13" t="s">
        <v>24</v>
      </c>
      <c r="C98" s="11"/>
      <c r="D98" s="15">
        <v>1014695.57</v>
      </c>
      <c r="E98" s="16">
        <v>0</v>
      </c>
      <c r="F98" s="15">
        <f t="shared" si="14"/>
        <v>1014695.57</v>
      </c>
      <c r="G98" s="16">
        <v>0</v>
      </c>
      <c r="H98" s="16">
        <v>0</v>
      </c>
      <c r="I98" s="16">
        <f t="shared" si="13"/>
        <v>1014695.57</v>
      </c>
    </row>
    <row r="99" spans="2:9" ht="13.5">
      <c r="B99" s="13" t="s">
        <v>25</v>
      </c>
      <c r="C99" s="11"/>
      <c r="D99" s="15">
        <v>710710.24</v>
      </c>
      <c r="E99" s="16">
        <v>-596531.24</v>
      </c>
      <c r="F99" s="15">
        <f t="shared" si="14"/>
        <v>114179</v>
      </c>
      <c r="G99" s="16">
        <v>0</v>
      </c>
      <c r="H99" s="16">
        <v>0</v>
      </c>
      <c r="I99" s="16">
        <f t="shared" si="13"/>
        <v>114179</v>
      </c>
    </row>
    <row r="100" spans="2:9" ht="13.5">
      <c r="B100" s="13" t="s">
        <v>26</v>
      </c>
      <c r="C100" s="11"/>
      <c r="D100" s="15">
        <v>18020000</v>
      </c>
      <c r="E100" s="16">
        <v>0</v>
      </c>
      <c r="F100" s="15">
        <f t="shared" si="14"/>
        <v>18020000</v>
      </c>
      <c r="G100" s="16">
        <v>2068561</v>
      </c>
      <c r="H100" s="16">
        <v>1154636</v>
      </c>
      <c r="I100" s="16">
        <f t="shared" si="13"/>
        <v>15951439</v>
      </c>
    </row>
    <row r="101" spans="2:9" ht="13.5">
      <c r="B101" s="13" t="s">
        <v>27</v>
      </c>
      <c r="C101" s="11"/>
      <c r="D101" s="15">
        <v>8839824.93</v>
      </c>
      <c r="E101" s="16">
        <v>-4211124.93</v>
      </c>
      <c r="F101" s="15">
        <f t="shared" si="14"/>
        <v>4628700</v>
      </c>
      <c r="G101" s="16">
        <v>0</v>
      </c>
      <c r="H101" s="16">
        <v>0</v>
      </c>
      <c r="I101" s="16">
        <f t="shared" si="13"/>
        <v>4628700</v>
      </c>
    </row>
    <row r="102" spans="2:9" ht="13.5">
      <c r="B102" s="13" t="s">
        <v>28</v>
      </c>
      <c r="C102" s="11"/>
      <c r="D102" s="15">
        <v>955668.37</v>
      </c>
      <c r="E102" s="16">
        <v>-455668.37</v>
      </c>
      <c r="F102" s="15">
        <f t="shared" si="14"/>
        <v>500000</v>
      </c>
      <c r="G102" s="16">
        <v>0</v>
      </c>
      <c r="H102" s="16">
        <v>0</v>
      </c>
      <c r="I102" s="16">
        <f t="shared" si="13"/>
        <v>500000</v>
      </c>
    </row>
    <row r="103" spans="2:9" ht="13.5">
      <c r="B103" s="13" t="s">
        <v>29</v>
      </c>
      <c r="C103" s="11"/>
      <c r="D103" s="15">
        <v>2846054.97</v>
      </c>
      <c r="E103" s="16">
        <v>-2890.54</v>
      </c>
      <c r="F103" s="15">
        <f t="shared" si="14"/>
        <v>2843164.43</v>
      </c>
      <c r="G103" s="16">
        <v>0</v>
      </c>
      <c r="H103" s="16">
        <v>0</v>
      </c>
      <c r="I103" s="16">
        <f t="shared" si="13"/>
        <v>2843164.43</v>
      </c>
    </row>
    <row r="104" spans="2:9" ht="13.5">
      <c r="B104" s="3" t="s">
        <v>30</v>
      </c>
      <c r="C104" s="9"/>
      <c r="D104" s="15">
        <f>SUM(D105:D113)</f>
        <v>68075749.82</v>
      </c>
      <c r="E104" s="15">
        <f>SUM(E105:E113)</f>
        <v>-5260588.73</v>
      </c>
      <c r="F104" s="15">
        <f>SUM(F105:F113)</f>
        <v>62815161.09</v>
      </c>
      <c r="G104" s="15">
        <f>SUM(G105:G113)</f>
        <v>10892859.98</v>
      </c>
      <c r="H104" s="15">
        <f>SUM(H105:H113)</f>
        <v>10892859.98</v>
      </c>
      <c r="I104" s="16">
        <f t="shared" si="13"/>
        <v>51922301.11</v>
      </c>
    </row>
    <row r="105" spans="2:9" ht="13.5">
      <c r="B105" s="13" t="s">
        <v>31</v>
      </c>
      <c r="C105" s="11"/>
      <c r="D105" s="15">
        <v>45468587.95</v>
      </c>
      <c r="E105" s="16">
        <v>0</v>
      </c>
      <c r="F105" s="16">
        <f>D105+E105</f>
        <v>45468587.95</v>
      </c>
      <c r="G105" s="16">
        <v>9156368</v>
      </c>
      <c r="H105" s="16">
        <v>9156368</v>
      </c>
      <c r="I105" s="16">
        <f t="shared" si="13"/>
        <v>36312219.95</v>
      </c>
    </row>
    <row r="106" spans="2:9" ht="13.5">
      <c r="B106" s="13" t="s">
        <v>32</v>
      </c>
      <c r="C106" s="11"/>
      <c r="D106" s="15">
        <v>40000</v>
      </c>
      <c r="E106" s="16">
        <v>0</v>
      </c>
      <c r="F106" s="16">
        <f aca="true" t="shared" si="15" ref="F106:F113">D106+E106</f>
        <v>40000</v>
      </c>
      <c r="G106" s="16">
        <v>0</v>
      </c>
      <c r="H106" s="16">
        <v>0</v>
      </c>
      <c r="I106" s="16">
        <f t="shared" si="13"/>
        <v>40000</v>
      </c>
    </row>
    <row r="107" spans="2:9" ht="13.5">
      <c r="B107" s="13" t="s">
        <v>33</v>
      </c>
      <c r="C107" s="11"/>
      <c r="D107" s="15">
        <v>10586756.87</v>
      </c>
      <c r="E107" s="16">
        <v>-5240433.73</v>
      </c>
      <c r="F107" s="16">
        <f t="shared" si="15"/>
        <v>5346323.139999999</v>
      </c>
      <c r="G107" s="16">
        <v>0</v>
      </c>
      <c r="H107" s="16">
        <v>0</v>
      </c>
      <c r="I107" s="16">
        <f t="shared" si="13"/>
        <v>5346323.139999999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>
        <v>414380</v>
      </c>
      <c r="E109" s="16">
        <v>0</v>
      </c>
      <c r="F109" s="16">
        <f t="shared" si="15"/>
        <v>414380</v>
      </c>
      <c r="G109" s="16">
        <v>25603.94</v>
      </c>
      <c r="H109" s="16">
        <v>25603.94</v>
      </c>
      <c r="I109" s="16">
        <f t="shared" si="13"/>
        <v>388776.06</v>
      </c>
    </row>
    <row r="110" spans="2:9" ht="13.5">
      <c r="B110" s="13" t="s">
        <v>36</v>
      </c>
      <c r="C110" s="11"/>
      <c r="D110" s="15">
        <v>190155</v>
      </c>
      <c r="E110" s="16">
        <v>-20155</v>
      </c>
      <c r="F110" s="16">
        <f t="shared" si="15"/>
        <v>170000</v>
      </c>
      <c r="G110" s="16">
        <v>0</v>
      </c>
      <c r="H110" s="16">
        <v>0</v>
      </c>
      <c r="I110" s="16">
        <f t="shared" si="13"/>
        <v>170000</v>
      </c>
    </row>
    <row r="111" spans="2:9" ht="13.5">
      <c r="B111" s="13" t="s">
        <v>37</v>
      </c>
      <c r="C111" s="11"/>
      <c r="D111" s="15">
        <v>56370</v>
      </c>
      <c r="E111" s="16">
        <v>0</v>
      </c>
      <c r="F111" s="16">
        <f t="shared" si="15"/>
        <v>56370</v>
      </c>
      <c r="G111" s="16">
        <v>0</v>
      </c>
      <c r="H111" s="16">
        <v>0</v>
      </c>
      <c r="I111" s="16">
        <f t="shared" si="13"/>
        <v>56370</v>
      </c>
    </row>
    <row r="112" spans="2:9" ht="13.5">
      <c r="B112" s="13" t="s">
        <v>38</v>
      </c>
      <c r="C112" s="11"/>
      <c r="D112" s="15">
        <v>34500</v>
      </c>
      <c r="E112" s="16">
        <v>0</v>
      </c>
      <c r="F112" s="16">
        <f t="shared" si="15"/>
        <v>34500</v>
      </c>
      <c r="G112" s="16">
        <v>0</v>
      </c>
      <c r="H112" s="16">
        <v>0</v>
      </c>
      <c r="I112" s="16">
        <f t="shared" si="13"/>
        <v>34500</v>
      </c>
    </row>
    <row r="113" spans="2:9" ht="13.5">
      <c r="B113" s="13" t="s">
        <v>39</v>
      </c>
      <c r="C113" s="11"/>
      <c r="D113" s="15">
        <v>11285000</v>
      </c>
      <c r="E113" s="16">
        <v>0</v>
      </c>
      <c r="F113" s="16">
        <f t="shared" si="15"/>
        <v>11285000</v>
      </c>
      <c r="G113" s="16">
        <v>1710888.04</v>
      </c>
      <c r="H113" s="16">
        <v>1710888.04</v>
      </c>
      <c r="I113" s="16">
        <f t="shared" si="13"/>
        <v>9574111.96</v>
      </c>
    </row>
    <row r="114" spans="2:9" ht="25.5" customHeight="1">
      <c r="B114" s="27" t="s">
        <v>40</v>
      </c>
      <c r="C114" s="28"/>
      <c r="D114" s="15">
        <f>SUM(D115:D123)</f>
        <v>905000</v>
      </c>
      <c r="E114" s="15">
        <f>SUM(E115:E123)</f>
        <v>-405000</v>
      </c>
      <c r="F114" s="15">
        <f>SUM(F115:F123)</f>
        <v>500000</v>
      </c>
      <c r="G114" s="15">
        <f>SUM(G115:G123)</f>
        <v>0</v>
      </c>
      <c r="H114" s="15">
        <f>SUM(H115:H123)</f>
        <v>0</v>
      </c>
      <c r="I114" s="16">
        <f t="shared" si="13"/>
        <v>500000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905000</v>
      </c>
      <c r="E118" s="16">
        <v>-405000</v>
      </c>
      <c r="F118" s="16">
        <f t="shared" si="16"/>
        <v>500000</v>
      </c>
      <c r="G118" s="16">
        <v>0</v>
      </c>
      <c r="H118" s="16">
        <v>0</v>
      </c>
      <c r="I118" s="16">
        <f t="shared" si="13"/>
        <v>500000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16881549.77</v>
      </c>
      <c r="E124" s="15">
        <f>SUM(E125:E133)</f>
        <v>-7560240.7</v>
      </c>
      <c r="F124" s="15">
        <f>SUM(F125:F133)</f>
        <v>9321309.069999998</v>
      </c>
      <c r="G124" s="15">
        <f>SUM(G125:G133)</f>
        <v>0</v>
      </c>
      <c r="H124" s="15">
        <f>SUM(H125:H133)</f>
        <v>0</v>
      </c>
      <c r="I124" s="16">
        <f t="shared" si="13"/>
        <v>9321309.069999998</v>
      </c>
    </row>
    <row r="125" spans="2:9" ht="13.5">
      <c r="B125" s="13" t="s">
        <v>51</v>
      </c>
      <c r="C125" s="11"/>
      <c r="D125" s="15">
        <v>1142518.8</v>
      </c>
      <c r="E125" s="16">
        <v>-419417.97</v>
      </c>
      <c r="F125" s="16">
        <f>D125+E125</f>
        <v>723100.8300000001</v>
      </c>
      <c r="G125" s="16">
        <v>0</v>
      </c>
      <c r="H125" s="16">
        <v>0</v>
      </c>
      <c r="I125" s="16">
        <f t="shared" si="13"/>
        <v>723100.8300000001</v>
      </c>
    </row>
    <row r="126" spans="2:9" ht="13.5">
      <c r="B126" s="13" t="s">
        <v>52</v>
      </c>
      <c r="C126" s="11"/>
      <c r="D126" s="15">
        <v>58809</v>
      </c>
      <c r="E126" s="16">
        <v>0</v>
      </c>
      <c r="F126" s="16">
        <f aca="true" t="shared" si="17" ref="F126:F133">D126+E126</f>
        <v>58809</v>
      </c>
      <c r="G126" s="16">
        <v>0</v>
      </c>
      <c r="H126" s="16">
        <v>0</v>
      </c>
      <c r="I126" s="16">
        <f t="shared" si="13"/>
        <v>58809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12039957.12</v>
      </c>
      <c r="E128" s="16">
        <v>-6255798.16</v>
      </c>
      <c r="F128" s="16">
        <f t="shared" si="17"/>
        <v>5784158.959999999</v>
      </c>
      <c r="G128" s="16">
        <v>0</v>
      </c>
      <c r="H128" s="16">
        <v>0</v>
      </c>
      <c r="I128" s="16">
        <f t="shared" si="13"/>
        <v>5784158.959999999</v>
      </c>
    </row>
    <row r="129" spans="2:9" ht="13.5">
      <c r="B129" s="13" t="s">
        <v>55</v>
      </c>
      <c r="C129" s="11"/>
      <c r="D129" s="15">
        <v>12528.99</v>
      </c>
      <c r="E129" s="16">
        <v>-12527.99</v>
      </c>
      <c r="F129" s="16">
        <f t="shared" si="17"/>
        <v>1</v>
      </c>
      <c r="G129" s="16">
        <v>0</v>
      </c>
      <c r="H129" s="16">
        <v>0</v>
      </c>
      <c r="I129" s="16">
        <f t="shared" si="13"/>
        <v>1</v>
      </c>
    </row>
    <row r="130" spans="2:9" ht="13.5">
      <c r="B130" s="13" t="s">
        <v>56</v>
      </c>
      <c r="C130" s="11"/>
      <c r="D130" s="15">
        <v>3624735.86</v>
      </c>
      <c r="E130" s="16">
        <v>-872496.58</v>
      </c>
      <c r="F130" s="16">
        <f t="shared" si="17"/>
        <v>2752239.28</v>
      </c>
      <c r="G130" s="16">
        <v>0</v>
      </c>
      <c r="H130" s="16">
        <v>0</v>
      </c>
      <c r="I130" s="16">
        <f t="shared" si="13"/>
        <v>2752239.28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>
        <v>3000</v>
      </c>
      <c r="E133" s="16">
        <v>0</v>
      </c>
      <c r="F133" s="16">
        <f t="shared" si="17"/>
        <v>3000</v>
      </c>
      <c r="G133" s="16">
        <v>0</v>
      </c>
      <c r="H133" s="16">
        <v>0</v>
      </c>
      <c r="I133" s="16">
        <f t="shared" si="13"/>
        <v>3000</v>
      </c>
    </row>
    <row r="134" spans="2:9" ht="13.5">
      <c r="B134" s="3" t="s">
        <v>60</v>
      </c>
      <c r="C134" s="9"/>
      <c r="D134" s="15">
        <f>SUM(D135:D137)</f>
        <v>105700116.26</v>
      </c>
      <c r="E134" s="15">
        <f>SUM(E135:E137)</f>
        <v>-719746.11</v>
      </c>
      <c r="F134" s="15">
        <f>SUM(F135:F137)</f>
        <v>104980370.15</v>
      </c>
      <c r="G134" s="15">
        <f>SUM(G135:G137)</f>
        <v>18218427.41</v>
      </c>
      <c r="H134" s="15">
        <f>SUM(H135:H137)</f>
        <v>18218427.41</v>
      </c>
      <c r="I134" s="16">
        <f t="shared" si="13"/>
        <v>86761942.74000001</v>
      </c>
    </row>
    <row r="135" spans="2:9" ht="13.5">
      <c r="B135" s="13" t="s">
        <v>61</v>
      </c>
      <c r="C135" s="11"/>
      <c r="D135" s="15">
        <v>104159093.39</v>
      </c>
      <c r="E135" s="16">
        <v>-705293.38</v>
      </c>
      <c r="F135" s="16">
        <f>D135+E135</f>
        <v>103453800.01</v>
      </c>
      <c r="G135" s="16">
        <v>18218427.41</v>
      </c>
      <c r="H135" s="16">
        <v>18218427.41</v>
      </c>
      <c r="I135" s="16">
        <f t="shared" si="13"/>
        <v>85235372.60000001</v>
      </c>
    </row>
    <row r="136" spans="2:9" ht="13.5">
      <c r="B136" s="13" t="s">
        <v>62</v>
      </c>
      <c r="C136" s="11"/>
      <c r="D136" s="15">
        <v>1541022.87</v>
      </c>
      <c r="E136" s="16">
        <v>-14452.73</v>
      </c>
      <c r="F136" s="16">
        <f>D136+E136</f>
        <v>1526570.1400000001</v>
      </c>
      <c r="G136" s="16">
        <v>0</v>
      </c>
      <c r="H136" s="16">
        <v>0</v>
      </c>
      <c r="I136" s="16">
        <f t="shared" si="13"/>
        <v>1526570.1400000001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3699085.2</v>
      </c>
      <c r="E147" s="15">
        <f>SUM(E148:E150)</f>
        <v>-3699085.2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>
        <v>3699085.2</v>
      </c>
      <c r="E150" s="16">
        <v>-3699085.2</v>
      </c>
      <c r="F150" s="16">
        <f>D150+E150</f>
        <v>0</v>
      </c>
      <c r="G150" s="16">
        <v>0</v>
      </c>
      <c r="H150" s="16">
        <v>0</v>
      </c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119194731.49</v>
      </c>
      <c r="E151" s="15">
        <f>SUM(E152:E158)</f>
        <v>-181816.11</v>
      </c>
      <c r="F151" s="15">
        <f>SUM(F152:F158)</f>
        <v>119012915.38</v>
      </c>
      <c r="G151" s="15">
        <f>SUM(G152:G158)</f>
        <v>27665385</v>
      </c>
      <c r="H151" s="15">
        <f>SUM(H152:H158)</f>
        <v>18915385</v>
      </c>
      <c r="I151" s="16">
        <f t="shared" si="19"/>
        <v>91347530.38</v>
      </c>
    </row>
    <row r="152" spans="2:9" ht="13.5">
      <c r="B152" s="13" t="s">
        <v>78</v>
      </c>
      <c r="C152" s="11"/>
      <c r="D152" s="15">
        <v>115634906.49</v>
      </c>
      <c r="E152" s="16">
        <v>-181816.11</v>
      </c>
      <c r="F152" s="16">
        <f>D152+E152</f>
        <v>115453090.38</v>
      </c>
      <c r="G152" s="16">
        <v>27500000</v>
      </c>
      <c r="H152" s="16">
        <v>18750000</v>
      </c>
      <c r="I152" s="16">
        <f t="shared" si="19"/>
        <v>87953090.38</v>
      </c>
    </row>
    <row r="153" spans="2:9" ht="13.5">
      <c r="B153" s="13" t="s">
        <v>79</v>
      </c>
      <c r="C153" s="11"/>
      <c r="D153" s="15">
        <v>3559825</v>
      </c>
      <c r="E153" s="16">
        <v>0</v>
      </c>
      <c r="F153" s="16">
        <f aca="true" t="shared" si="20" ref="F153:F158">D153+E153</f>
        <v>3559825</v>
      </c>
      <c r="G153" s="16">
        <v>165385</v>
      </c>
      <c r="H153" s="16">
        <v>165385</v>
      </c>
      <c r="I153" s="16">
        <f t="shared" si="19"/>
        <v>3394440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1540464275.1200001</v>
      </c>
      <c r="E160" s="14">
        <f t="shared" si="21"/>
        <v>22663867.51</v>
      </c>
      <c r="F160" s="14">
        <f t="shared" si="21"/>
        <v>1563128142.6299999</v>
      </c>
      <c r="G160" s="14">
        <f t="shared" si="21"/>
        <v>330108914.51</v>
      </c>
      <c r="H160" s="14">
        <f t="shared" si="21"/>
        <v>319917796.43</v>
      </c>
      <c r="I160" s="14">
        <f t="shared" si="21"/>
        <v>1233019228.12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  <row r="163" ht="13.5">
      <c r="B163" s="26" t="s">
        <v>89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2016-12-20T19:53:14Z</cp:lastPrinted>
  <dcterms:created xsi:type="dcterms:W3CDTF">2016-10-11T20:25:15Z</dcterms:created>
  <dcterms:modified xsi:type="dcterms:W3CDTF">2021-06-07T20:48:06Z</dcterms:modified>
  <cp:category/>
  <cp:version/>
  <cp:contentType/>
  <cp:contentStatus/>
</cp:coreProperties>
</file>