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RESPALDO DEYSY\RESPALDO 2018\PROGRAMACIÓN Y PRESUPUESTO\PROGRAMACIÓN 2021\TRIMESTRALES 2021\TRIMESTRALES F3 2021\"/>
    </mc:Choice>
  </mc:AlternateContent>
  <xr:revisionPtr revIDLastSave="0" documentId="13_ncr:1_{81EAF105-2404-4D7C-A529-90605412B8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NDO 3 " sheetId="1" r:id="rId1"/>
  </sheets>
  <definedNames>
    <definedName name="_xlnm._FilterDatabase" localSheetId="0" hidden="1">'FONDO 3 '!$B$8:$R$56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I56" i="1"/>
  <c r="H56" i="1"/>
  <c r="G56" i="1"/>
  <c r="J55" i="1"/>
  <c r="J54" i="1"/>
  <c r="J53" i="1"/>
  <c r="J52" i="1"/>
  <c r="J51" i="1"/>
  <c r="J50" i="1"/>
  <c r="J49" i="1"/>
  <c r="J48" i="1"/>
  <c r="J47" i="1"/>
  <c r="J56" i="1" s="1"/>
  <c r="I45" i="1"/>
  <c r="I58" i="1" s="1"/>
  <c r="H45" i="1"/>
  <c r="H58" i="1" s="1"/>
  <c r="G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45" i="1" s="1"/>
  <c r="J58" i="1" s="1"/>
  <c r="G58" i="1" l="1"/>
  <c r="G60" i="1" s="1"/>
  <c r="J60" i="1"/>
</calcChain>
</file>

<file path=xl/sharedStrings.xml><?xml version="1.0" encoding="utf-8"?>
<sst xmlns="http://schemas.openxmlformats.org/spreadsheetml/2006/main" count="408" uniqueCount="179">
  <si>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</si>
  <si>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</si>
  <si>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</si>
  <si>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</si>
  <si>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</si>
  <si>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</si>
  <si>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</si>
  <si>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</si>
  <si>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</si>
  <si>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</si>
  <si>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</si>
  <si>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</si>
  <si>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</si>
  <si>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</si>
  <si>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</si>
  <si>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</si>
  <si>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</si>
  <si>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</si>
  <si>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</si>
  <si>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AGUA Y SANEAMIENTO</t>
  </si>
  <si>
    <t>DS-FISM-F3-017-001/2021                  18/03/2021</t>
  </si>
  <si>
    <t>21/FISM17001-CP</t>
  </si>
  <si>
    <t>CUAUHTEMOC</t>
  </si>
  <si>
    <t>SIAPA</t>
  </si>
  <si>
    <t>FONDO 3</t>
  </si>
  <si>
    <t>ML</t>
  </si>
  <si>
    <t>PERS.</t>
  </si>
  <si>
    <t>APROBADA</t>
  </si>
  <si>
    <t>21/FISM17002-CP</t>
  </si>
  <si>
    <t>FRACC. PROGRESIVO CUBA</t>
  </si>
  <si>
    <t>DS-FISM-F3-017-002/2021                        18/03/2021</t>
  </si>
  <si>
    <t>21/FISM17004-CP</t>
  </si>
  <si>
    <t>REHABILITACIÓN DEL SISTEMA DE ALCANTARILLADO SANITARIO EN CALLE AV. CENTRAL ENTRE CALLE CERRO DE LAS CRUCES Y CERRO DEL VIGIA</t>
  </si>
  <si>
    <t>DS-FISM-F3-017-003/2021               26/03/2021</t>
  </si>
  <si>
    <t>21/FISM17005-CP</t>
  </si>
  <si>
    <t>REHABILITACIÓN DEL SISTEMA DE AGUA POTABLE CALLE ZICACALCO ENTRE RICARDO FLORES MAGON Y MANUEL AVILA CAMACHO</t>
  </si>
  <si>
    <t>INDECO</t>
  </si>
  <si>
    <t>DS-FISM-F3-017-004/2021           26/03/2021</t>
  </si>
  <si>
    <t>21/FISM17006-CP</t>
  </si>
  <si>
    <t>REHABILITACIÓN DEL SISTEMA DE ALCANTARILLADO SANITARIO EN CALLE ZICACALCO ENTRE RICARDO FLORES MAGON Y MANUEL AVILA CAMACHO</t>
  </si>
  <si>
    <t>DS-FISM-F3-017-006/2021                 27/04/2021</t>
  </si>
  <si>
    <t>21/FISM17009-CP</t>
  </si>
  <si>
    <t>REHABILITACIÓN DEL SISTEMA DE AGUA POTABLE EN CALLE TALPA ENTRE JOSEFA ORTIZ Y SAN FRANCISCO</t>
  </si>
  <si>
    <t>SANTA FE</t>
  </si>
  <si>
    <t>DS-FISM-F3-017-006/2021             27/04/2021</t>
  </si>
  <si>
    <t>21/FISM17010-CP</t>
  </si>
  <si>
    <t>AMPLIACIÓN DEL SISTEMA DE AGUA POTABLE EN CALLE LOMAS DE LABERINTO EN CALLE FELIPE BARRIOZABAL Y CAJA DE AGUA</t>
  </si>
  <si>
    <t>INSURGENTES</t>
  </si>
  <si>
    <t>DS-FISM-F3-017-007/2021               27/04/2021</t>
  </si>
  <si>
    <t>21/FISM17011-CP</t>
  </si>
  <si>
    <t>REHABILITACIÓN DEL SISTEMA DE ALCANTARILLADO SANITARIO EN CALLE TALPA ENTRE JOSEFA ORTIZ Y SAN FRANCISCO</t>
  </si>
  <si>
    <t>DS-FISM-F3-017-007/2021                    27/04/2021</t>
  </si>
  <si>
    <t>21/FISM17012-CP</t>
  </si>
  <si>
    <t>REHABILITACIÓN DEL SISTEMA DE ALCANTARILLADO SANITARIO EN CALLE EJIDO ENTRE IGNACIO ZARAGOZA Y AMADO NERVO</t>
  </si>
  <si>
    <t>H. CASAS</t>
  </si>
  <si>
    <t>DS-FISM-F3-017-007/2021                                        27/04/2021</t>
  </si>
  <si>
    <t>21/FISM17013-CP</t>
  </si>
  <si>
    <t>DS-FISM-F3-017-008/2021                                        27/04/2021</t>
  </si>
  <si>
    <t>21/FISM17014-CP</t>
  </si>
  <si>
    <t>REHABILITACIÓN DEL SISTEMA DE AGUA POTABLE EN CALLE EJIDO ENTRE CALLE IGNACIO ZARAGOZA Y AMADO NERVO</t>
  </si>
  <si>
    <t>DS-FISM-F3-017-009/2021                                      05/05/2021</t>
  </si>
  <si>
    <t>21/FISM17015-CP</t>
  </si>
  <si>
    <t>REHABILITACIÓN DEL SISTEMA DE AGUA POTABLE EN CALLE VENUSTIANO CARRANZA ENTRE REFORMA AGRARIA Y LIBRAMIENTO</t>
  </si>
  <si>
    <t>MOCTEZUMA</t>
  </si>
  <si>
    <t>DS-FISM-F3-017-010/2021                                        05/05/2021</t>
  </si>
  <si>
    <t>21/FISM17016-CP</t>
  </si>
  <si>
    <t>REHABILITACIÓN DEL SISTEMA DE ALCANTARILLADO SANITARIO EN CALLE VENUSTIANO CARRANZA ENTRE REFORMA AGRARIA Y LIBRAMIENTO</t>
  </si>
  <si>
    <t>DS-FISM-F3-017-011/2021                                        06/05/2021</t>
  </si>
  <si>
    <t>21/FISM17017-CP</t>
  </si>
  <si>
    <t>LUCAS VALLARTA</t>
  </si>
  <si>
    <t>DS-FISM-F3-017-012/2021                                        06/05/2021</t>
  </si>
  <si>
    <t>21/FISM17018-CP</t>
  </si>
  <si>
    <t>REHABILITACIÓN DEL SISTEMA DE AGUA POTABLE EN CALLE JOSE MA. RIVAS ALLENDE ENTRE CARLOS LINEO Y LIC. CELSO HUMBERTO DELGADO, CALLE ALEJANDRO RIVAS CURIEL ENTRE DATIL Y CIRCUITO JULIAN GASCON MERCADO</t>
  </si>
  <si>
    <t>DS-FISM-F3-017-013/2021                                        11/05/2021</t>
  </si>
  <si>
    <t>21/FISM17019-CP</t>
  </si>
  <si>
    <t xml:space="preserve">REHABILITACIÓN DEL SISTEMA DE AGUA POTABLE EN ANDADOR  ESTACIÓN ENTRE BOULEVARD COLOSIO Y CALLE TALLERES </t>
  </si>
  <si>
    <t>FERROCARRILEROS 2DA. SECCION</t>
  </si>
  <si>
    <t>DS-FISM-F3-017-014/2021                                        11/05/2021</t>
  </si>
  <si>
    <t>21/FISM17020-CP</t>
  </si>
  <si>
    <t xml:space="preserve"> REHABILITACIÓN DEL SISTEMA DE ALCANTARILLADO SANITARIO EN ANDADOR ESTACIÓN ENTRE BOULEVARD COLOSIO Y CALLE TALLER.</t>
  </si>
  <si>
    <t>FERROCARRILEROS  2DA. SECCIÓN</t>
  </si>
  <si>
    <t>DS-FISM-F3-017-016/2021                                       04/06/2021</t>
  </si>
  <si>
    <t>21/FISM17023-CP</t>
  </si>
  <si>
    <t xml:space="preserve"> REHABILITACIÓN DE CANAL PLUVIAL SOBRE CALLE AGUSTIN DE ITURBIDE Y REPUBLICA DE BRASIL</t>
  </si>
  <si>
    <t>MENCHACA</t>
  </si>
  <si>
    <t>M2</t>
  </si>
  <si>
    <t>DS-FISM-F3-017-017/2021                                       07/06/2021</t>
  </si>
  <si>
    <t>21/FISM17024-CP</t>
  </si>
  <si>
    <t xml:space="preserve">CONSTRUCCIÓN Y EQUIPAMIENTO DE POZO PROFUNDO LOS AGAVES </t>
  </si>
  <si>
    <t>LOS COLOMOS</t>
  </si>
  <si>
    <t>POZO</t>
  </si>
  <si>
    <t>DS-FISM-F3-017-018/2021                                      22/07/2021</t>
  </si>
  <si>
    <t>21/FISM17025-CP</t>
  </si>
  <si>
    <t>TIERRA Y LIBERTAD</t>
  </si>
  <si>
    <t>DS-FISM-F3-017-019/2021                                      22/07/2021</t>
  </si>
  <si>
    <t>21/FISM17026-CP</t>
  </si>
  <si>
    <t>DS-FISM-F3-017-020/2021                                      28/07/2021</t>
  </si>
  <si>
    <t>21/FISM17027-CP</t>
  </si>
  <si>
    <t>REHABILITACIÓN DEL SISTEMA DE AGUA POTABLE EN CALLE ALVARO OBREGON ENTRE SEBASTIAN LERDO Y EMILIANO ZAPATA</t>
  </si>
  <si>
    <t>LUIS ECHEVERRIA</t>
  </si>
  <si>
    <t>21/FISM17028-CP</t>
  </si>
  <si>
    <t>REHABILITACIÓN DEL SISTEMA DE AGUA POTABLE EN CALLE PUEBLO EN LUCHA ENTRE 20 DE FEBRERO Y LAS VIAS DEL FF.CC.</t>
  </si>
  <si>
    <t>DOS DE AGOSTO</t>
  </si>
  <si>
    <t>DS-FISM-F3-017-021/2021                                      28/07/2021</t>
  </si>
  <si>
    <t>21/FISM17029-CP</t>
  </si>
  <si>
    <t>REHABILITACIÓN DEL SISTEMA DE ALCANTARILLADO SANITARIO EN CALLE ALVARO OBREGON ENTRE SEBASTIAN LERDO Y EMILIANO ZAPATA</t>
  </si>
  <si>
    <t>21/FISM17030-CP</t>
  </si>
  <si>
    <t>REHABILITACIÓN DEL SISTEMA DE ALCANTARILLADO SANITARIO EN CALLE PUEBLO EN LUCHA ENTRE CALLE 20 DE NOVIEMBRE Y LAS VIAS DE FF.CC.</t>
  </si>
  <si>
    <t>DS-FISM-F3-017-024/2021                                      16/08/2021</t>
  </si>
  <si>
    <t>21/FISM17033-CP</t>
  </si>
  <si>
    <t xml:space="preserve">REHABILITACIÓN DEL SISTEMA DE AGUA POTABLE EN CALLE JOSE M. RIVAS ALLENDE ENTRE MARCO A. MEZA PEREZ Y CARLOS LINEO </t>
  </si>
  <si>
    <t>DS-FISM-F3-017-025/2021                                      16/08/2021</t>
  </si>
  <si>
    <t>21/FISM17034-CP</t>
  </si>
  <si>
    <t>REHABILITACIÓN DEL SISTEMA DE ALCANTARILLADO SANITARIO EN CALLE JOSE M. RIVAS ALLENDE ENTRE MARCO A. MEZA PEREZ Y CARLOS LINEO</t>
  </si>
  <si>
    <t>DS-FISM-F3-017-026BIS/2021                                      27/08/2021</t>
  </si>
  <si>
    <t>21/FISM17035BIS-CP</t>
  </si>
  <si>
    <t>REHABILITACIÓN DEL SISTEMA DE ALCANTARILLADO SANITARIO EN CALLE JERICO ENTRE SAMARIA Y AV. REY NAYAR</t>
  </si>
  <si>
    <t>HERMOSA PROVINCIA</t>
  </si>
  <si>
    <t>21/FISM17036-CP</t>
  </si>
  <si>
    <t>REHABILITACIÓN DEL SISTEMA DE ALCANTARILLADO SANITARIO EN CALLE FRANCISCO GARCIA MONTERO ENTRE ROBERTO GOMEZ REYES Y FRANCISCO RAMIREZ ROMANO</t>
  </si>
  <si>
    <t>GOBERNADORES</t>
  </si>
  <si>
    <t>21/FISM17037-CP</t>
  </si>
  <si>
    <t>REHABILITACIÓN DEL SISTEMA DE ALCANTARILLADO SANITARIO EN CALLE VENUSTIANO CARRANZA ENTRE COPAL Y OJO DE AGUA</t>
  </si>
  <si>
    <t>OJO DE AGUA</t>
  </si>
  <si>
    <t>DS-FISM-F3-017-027/2021                                      27/08/2021</t>
  </si>
  <si>
    <t>21/FISM17038-CP</t>
  </si>
  <si>
    <t>REHABILITACIÓN DEL SISTEMA DE AGUA POTABLE EN CALLE JERICO ENTRE SAMARIA Y AV. REY NAYAR</t>
  </si>
  <si>
    <t>21/FISM17039-CP</t>
  </si>
  <si>
    <t>REHABILITACIÓN DEL SISTEMA DE AGUA POTABLE EN CALLE FRANCISCO GARCIA MONTERO ENTRE ROBERTO GOMEZ REYES Y FRANCISCO RAMIREZ ROMANO</t>
  </si>
  <si>
    <t>21/FISM17040-CP</t>
  </si>
  <si>
    <t>REHABILITACIÓN DEL SISTEMA DE AGUA POTABLE EN CALLE VENUSTIANO CARRANZA ENTRE COPAL Y OJO DE AGUA</t>
  </si>
  <si>
    <t>SUBTOTAL</t>
  </si>
  <si>
    <t>URBANIZACION</t>
  </si>
  <si>
    <t>DS-FISM-F3-017-005/2021                          31/03/2021</t>
  </si>
  <si>
    <t>21/FISM17007-CP</t>
  </si>
  <si>
    <t>BETHEL</t>
  </si>
  <si>
    <t>DGOPM</t>
  </si>
  <si>
    <t>21/FISM17008-CP</t>
  </si>
  <si>
    <t>BUENOS AIRES</t>
  </si>
  <si>
    <t>DS-FISM-F3-017-015/2021                          28/05/2021</t>
  </si>
  <si>
    <t>21/FISM17021-CP</t>
  </si>
  <si>
    <t>MIGUEL HIDALGO</t>
  </si>
  <si>
    <t>21/FISM17022-CP</t>
  </si>
  <si>
    <t>JAZMINES</t>
  </si>
  <si>
    <t>DS-FISM-F3-017-022/2021                          04/08/2021</t>
  </si>
  <si>
    <t>21/FISM17031-CP</t>
  </si>
  <si>
    <t>NUEVAS DELICIAS</t>
  </si>
  <si>
    <t>DS-FISM-F3-017-023/2021                          12/08/2021</t>
  </si>
  <si>
    <t>21/FISM17032-CP</t>
  </si>
  <si>
    <t>ESTEBAN BACA CALDERON</t>
  </si>
  <si>
    <t>DS-FISM-F3-017-026/2021                          27/08/2021</t>
  </si>
  <si>
    <t>21/FISM17035-CP</t>
  </si>
  <si>
    <t>AMPLIACIÓN PARAISO</t>
  </si>
  <si>
    <t>DS-FISM-F3-017-028/2021                          08/09/2021</t>
  </si>
  <si>
    <t>21/FISM17041-CP</t>
  </si>
  <si>
    <t>LOMAS DE LA LAGUNA</t>
  </si>
  <si>
    <t>21/FISM17042-CP</t>
  </si>
  <si>
    <t>AMPL. 12 DE DICIEMBRE</t>
  </si>
  <si>
    <t>INVERSION APROBADA</t>
  </si>
  <si>
    <t>TECHO FINANCIERO</t>
  </si>
  <si>
    <t>SALDO POR APROBAR</t>
  </si>
  <si>
    <t>PUBLICACIÓN DEL TERCER INFORME TRIMESTRAL  ACUMULADO (ENERO-SEPTIEMBRE) DE 2021</t>
  </si>
  <si>
    <t>H. XLII AYUNTAMIENTO CONSTITUCIONAL DE TEPIC</t>
  </si>
  <si>
    <t>REHABILITACIÓN DEL SISTEMA DE AGUA POTABLE EN AV. CENTRAL ENTRE CERRO DE LAS CRUCES Y CALLE CERRO DEL VIGIA.</t>
  </si>
  <si>
    <t>AMPLIACIÓN DEL SISTEMA DE AGUA POTABLE EN CALLE GRANMA ENTRE MATANZA Y SANTIAGO, 25 DE JULIO ENTRE P. GIRON Y SANTA CLARA, FIDEL CASTRO ENTRE J. MARTI Y MONCADA.</t>
  </si>
  <si>
    <t>AMPLIACIÓN DEL SISTEMA DE ALCANTARILLADO SANITARIO EN CALLE LOMAS DE LABERINTO ENTRE CALLE FELIPE BARRIOZABAL Y LA CAJA DEL AGUA</t>
  </si>
  <si>
    <t xml:space="preserve"> REHABILITACIÓN DEL SISTEMA DE ALCANTARILLADO SANITARIO EN CALLE JOSE MA. RIVAS ALLENDE ENTRE CARLOS LINEO Y LIC. CELSO HUMBERTO DELGADO, CALLE ALEJANDRO RIVAS CURIEL ENTRE DATIL Y CIRCUITO JULIAN GASCON MERCADO</t>
  </si>
  <si>
    <t>REHABILITACIÓN DEL SISTEMA DE ALCANTARILLADO SANITARIO EN CALLE REVOLUCIÓN PROLETARIA ENTRE RUBEN JARAMILLO Y JUANA DE ARCO</t>
  </si>
  <si>
    <t>REHABILITACIÓN DEL SISTEMA DE AGUA POTABLE EN CALLE REVOLUCIÓN PROLETARIA ENTRE RUBEN JARAMILLO Y JUANA DE ARCO</t>
  </si>
  <si>
    <t>REHABILITACIÓN DE EMPEDRADO AHOGADO CON MORTERO EN CALLE REYNA ISABEL ENTRE CALLE BELLAVISTA Y TRIBU BENJAMIN</t>
  </si>
  <si>
    <t>REHABILITACIÓN DE EMPEDRADO AHOGADO CON MORTERO EN CALLE VILLA LINARES ENTRE CALLE COPAL Y CALLE PROL. OJO DE AGUA.</t>
  </si>
  <si>
    <t>REHABILITACIÓN DE EMPEDRADO AHOGADO CON MORTERO EN CALLE MANUEL DOBLADO ENTRE AV. DIANA CAZADORA Y MANUEL LOZADA</t>
  </si>
  <si>
    <t>REHABILITACIÓN DE EMPEDRADO AHOGADO CON MORTERO EN CALLE FLOR DE AZALEA ENTRE CALLE MARGARITA Y CALLE FLOR DE LIRIO</t>
  </si>
  <si>
    <t>REHABILITACIÓN DE EMPEDRADO AHOGADO CON MORTERO AVENIDA DE LOS MARES ENTRE CALLE GOLONDRINA Y CALLE ESMERALDA</t>
  </si>
  <si>
    <t>REHABILITACIÓN DE EMPEDRADO AHOGADO NORMAL Y HUELLA DE CONCRETO CALLE PARTIDO LIBERAL ENTRE LIBRADO RIVERA Y GERANIO</t>
  </si>
  <si>
    <t>REHABILITACIÓN DE EMPEDRADO AHOGADO CON MORTERO CALLE PLATANO ENTRE BOULEVARD BELLAVISTA Y CALLE UNIÓN</t>
  </si>
  <si>
    <t>REHABILITACIÓN DE EMPEDRADO AHOGADO CON MORTERO CALLE LINDAVISTA ENTRE CALLE MANUEL LOZADA Y PROLONGACIÓN CHURUBUSCO</t>
  </si>
  <si>
    <t>REHABILITACIÓN DE EMPEDRADO NORMAL CALLE TONANTZIN ENTRE JUAN DIEGO Y CALLE MOCTEZUMA</t>
  </si>
  <si>
    <t>FONDO 3 PARA LA INFRAESTRUCTURA SOCIAL MUNICIPAL DEL RAMO GENERAL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</si>
</sst>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7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0" fillId="2" borderId="2" xfId="0" applyFill="1" applyBorder="1"/>
    <xf numFmtId="0" fontId="7" fillId="2" borderId="6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9" fontId="7" fillId="2" borderId="4" xfId="3" applyFont="1" applyFill="1" applyBorder="1" applyAlignment="1">
      <alignment horizontal="center" vertical="center" wrapText="1"/>
    </xf>
    <xf numFmtId="4" fontId="0" fillId="0" borderId="0" xfId="0" applyNumberFormat="1"/>
    <xf numFmtId="4" fontId="7" fillId="2" borderId="4" xfId="3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right" vertical="center" wrapText="1"/>
    </xf>
    <xf numFmtId="4" fontId="18" fillId="3" borderId="1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/>
    <xf numFmtId="2" fontId="3" fillId="3" borderId="4" xfId="0" applyNumberFormat="1" applyFont="1" applyFill="1" applyBorder="1"/>
    <xf numFmtId="4" fontId="3" fillId="3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4" fillId="2" borderId="0" xfId="1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69">
    <cellStyle name="Euro" xfId="4" xr:uid="{00000000-0005-0000-0000-000000000000}"/>
    <cellStyle name="Millares 10" xfId="5" xr:uid="{00000000-0005-0000-0000-000001000000}"/>
    <cellStyle name="Millares 10 2" xfId="6" xr:uid="{00000000-0005-0000-0000-000002000000}"/>
    <cellStyle name="Millares 11" xfId="7" xr:uid="{00000000-0005-0000-0000-000003000000}"/>
    <cellStyle name="Millares 11 2" xfId="8" xr:uid="{00000000-0005-0000-0000-000004000000}"/>
    <cellStyle name="Millares 12" xfId="9" xr:uid="{00000000-0005-0000-0000-000005000000}"/>
    <cellStyle name="Millares 13" xfId="10" xr:uid="{00000000-0005-0000-0000-000006000000}"/>
    <cellStyle name="Millares 14" xfId="11" xr:uid="{00000000-0005-0000-0000-000007000000}"/>
    <cellStyle name="Millares 14 2" xfId="12" xr:uid="{00000000-0005-0000-0000-000008000000}"/>
    <cellStyle name="Millares 15" xfId="13" xr:uid="{00000000-0005-0000-0000-000009000000}"/>
    <cellStyle name="Millares 15 2" xfId="14" xr:uid="{00000000-0005-0000-0000-00000A000000}"/>
    <cellStyle name="Millares 2" xfId="15" xr:uid="{00000000-0005-0000-0000-00000B000000}"/>
    <cellStyle name="Millares 2 2" xfId="16" xr:uid="{00000000-0005-0000-0000-00000C000000}"/>
    <cellStyle name="Millares 3" xfId="17" xr:uid="{00000000-0005-0000-0000-00000D000000}"/>
    <cellStyle name="Millares 3 2" xfId="18" xr:uid="{00000000-0005-0000-0000-00000E000000}"/>
    <cellStyle name="Millares 3 3" xfId="19" xr:uid="{00000000-0005-0000-0000-00000F000000}"/>
    <cellStyle name="Millares 3 3 2" xfId="20" xr:uid="{00000000-0005-0000-0000-000010000000}"/>
    <cellStyle name="Millares 3 4" xfId="21" xr:uid="{00000000-0005-0000-0000-000011000000}"/>
    <cellStyle name="Millares 4" xfId="22" xr:uid="{00000000-0005-0000-0000-000012000000}"/>
    <cellStyle name="Millares 5" xfId="23" xr:uid="{00000000-0005-0000-0000-000013000000}"/>
    <cellStyle name="Millares 6" xfId="24" xr:uid="{00000000-0005-0000-0000-000014000000}"/>
    <cellStyle name="Millares 7" xfId="25" xr:uid="{00000000-0005-0000-0000-000015000000}"/>
    <cellStyle name="Millares 7 2" xfId="26" xr:uid="{00000000-0005-0000-0000-000016000000}"/>
    <cellStyle name="Millares 7 3" xfId="27" xr:uid="{00000000-0005-0000-0000-000017000000}"/>
    <cellStyle name="Millares 7 4" xfId="28" xr:uid="{00000000-0005-0000-0000-000018000000}"/>
    <cellStyle name="Millares 7 4 2" xfId="29" xr:uid="{00000000-0005-0000-0000-000019000000}"/>
    <cellStyle name="Millares 7 5" xfId="30" xr:uid="{00000000-0005-0000-0000-00001A000000}"/>
    <cellStyle name="Millares 7 5 2" xfId="31" xr:uid="{00000000-0005-0000-0000-00001B000000}"/>
    <cellStyle name="Millares 8" xfId="32" xr:uid="{00000000-0005-0000-0000-00001C000000}"/>
    <cellStyle name="Millares 8 2" xfId="33" xr:uid="{00000000-0005-0000-0000-00001D000000}"/>
    <cellStyle name="Millares 9" xfId="34" xr:uid="{00000000-0005-0000-0000-00001E000000}"/>
    <cellStyle name="Moneda 2" xfId="35" xr:uid="{00000000-0005-0000-0000-00001F000000}"/>
    <cellStyle name="Moneda 2 2" xfId="36" xr:uid="{00000000-0005-0000-0000-000020000000}"/>
    <cellStyle name="Moneda 3" xfId="37" xr:uid="{00000000-0005-0000-0000-000021000000}"/>
    <cellStyle name="Moneda 4" xfId="38" xr:uid="{00000000-0005-0000-0000-000022000000}"/>
    <cellStyle name="Normal" xfId="0" builtinId="0"/>
    <cellStyle name="Normal 10" xfId="2" xr:uid="{00000000-0005-0000-0000-000024000000}"/>
    <cellStyle name="Normal 10 2" xfId="39" xr:uid="{00000000-0005-0000-0000-000025000000}"/>
    <cellStyle name="Normal 2" xfId="40" xr:uid="{00000000-0005-0000-0000-000026000000}"/>
    <cellStyle name="Normal 2 2" xfId="41" xr:uid="{00000000-0005-0000-0000-000027000000}"/>
    <cellStyle name="Normal 2 2 2" xfId="42" xr:uid="{00000000-0005-0000-0000-000028000000}"/>
    <cellStyle name="Normal 2 3" xfId="43" xr:uid="{00000000-0005-0000-0000-000029000000}"/>
    <cellStyle name="Normal 3" xfId="44" xr:uid="{00000000-0005-0000-0000-00002A000000}"/>
    <cellStyle name="Normal 3 2" xfId="45" xr:uid="{00000000-0005-0000-0000-00002B000000}"/>
    <cellStyle name="Normal 4" xfId="46" xr:uid="{00000000-0005-0000-0000-00002C000000}"/>
    <cellStyle name="Normal 4 2" xfId="47" xr:uid="{00000000-0005-0000-0000-00002D000000}"/>
    <cellStyle name="Normal 5" xfId="48" xr:uid="{00000000-0005-0000-0000-00002E000000}"/>
    <cellStyle name="Normal 6" xfId="49" xr:uid="{00000000-0005-0000-0000-00002F000000}"/>
    <cellStyle name="Normal 7" xfId="50" xr:uid="{00000000-0005-0000-0000-000030000000}"/>
    <cellStyle name="Normal 7 2" xfId="51" xr:uid="{00000000-0005-0000-0000-000031000000}"/>
    <cellStyle name="Normal 7 3" xfId="52" xr:uid="{00000000-0005-0000-0000-000032000000}"/>
    <cellStyle name="Normal 8" xfId="53" xr:uid="{00000000-0005-0000-0000-000033000000}"/>
    <cellStyle name="Normal 8 2" xfId="54" xr:uid="{00000000-0005-0000-0000-000034000000}"/>
    <cellStyle name="Normal 9" xfId="55" xr:uid="{00000000-0005-0000-0000-000035000000}"/>
    <cellStyle name="Normal_REFRENDOS Y FONDO 3-comparativo-COPIA" xfId="1" xr:uid="{00000000-0005-0000-0000-000036000000}"/>
    <cellStyle name="Porcentual 10" xfId="56" xr:uid="{00000000-0005-0000-0000-000037000000}"/>
    <cellStyle name="Porcentual 10 2" xfId="3" xr:uid="{00000000-0005-0000-0000-000038000000}"/>
    <cellStyle name="Porcentual 2" xfId="57" xr:uid="{00000000-0005-0000-0000-000039000000}"/>
    <cellStyle name="Porcentual 3" xfId="58" xr:uid="{00000000-0005-0000-0000-00003A000000}"/>
    <cellStyle name="Porcentual 3 2" xfId="59" xr:uid="{00000000-0005-0000-0000-00003B000000}"/>
    <cellStyle name="Porcentual 4" xfId="60" xr:uid="{00000000-0005-0000-0000-00003C000000}"/>
    <cellStyle name="Porcentual 5" xfId="61" xr:uid="{00000000-0005-0000-0000-00003D000000}"/>
    <cellStyle name="Porcentual 6" xfId="62" xr:uid="{00000000-0005-0000-0000-00003E000000}"/>
    <cellStyle name="Porcentual 7" xfId="63" xr:uid="{00000000-0005-0000-0000-00003F000000}"/>
    <cellStyle name="Porcentual 7 2" xfId="64" xr:uid="{00000000-0005-0000-0000-000040000000}"/>
    <cellStyle name="Porcentual 8" xfId="65" xr:uid="{00000000-0005-0000-0000-000041000000}"/>
    <cellStyle name="Porcentual 8 2" xfId="66" xr:uid="{00000000-0005-0000-0000-000042000000}"/>
    <cellStyle name="Porcentual 9" xfId="67" xr:uid="{00000000-0005-0000-0000-000043000000}"/>
    <cellStyle name="Porcentual 9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704850</xdr:colOff>
      <xdr:row>1</xdr:row>
      <xdr:rowOff>123825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195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733425</xdr:colOff>
      <xdr:row>1</xdr:row>
      <xdr:rowOff>123825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3945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Y60"/>
  <sheetViews>
    <sheetView tabSelected="1" zoomScaleNormal="100" workbookViewId="0">
      <selection activeCell="B3" sqref="B3:S4"/>
    </sheetView>
  </sheetViews>
  <sheetFormatPr baseColWidth="10" defaultRowHeight="12.75"/>
  <cols>
    <col min="1" max="1" width="5.140625" style="5" customWidth="1"/>
    <col min="2" max="2" width="17.28515625" style="67" customWidth="1"/>
    <col min="3" max="3" width="12.5703125" style="67" customWidth="1"/>
    <col min="4" max="4" width="30" customWidth="1"/>
    <col min="5" max="5" width="11.85546875" style="67" customWidth="1"/>
    <col min="6" max="6" width="8" style="67" customWidth="1"/>
    <col min="7" max="7" width="11.7109375" customWidth="1"/>
    <col min="8" max="8" width="10" customWidth="1"/>
    <col min="9" max="9" width="9.140625" style="10" customWidth="1"/>
    <col min="10" max="10" width="12.140625" customWidth="1"/>
    <col min="11" max="11" width="8.42578125" customWidth="1"/>
    <col min="12" max="12" width="10.42578125" customWidth="1"/>
    <col min="13" max="13" width="6.5703125" customWidth="1"/>
    <col min="14" max="14" width="7.85546875" style="68" customWidth="1"/>
    <col min="15" max="15" width="7" customWidth="1"/>
    <col min="16" max="16" width="5.5703125" customWidth="1"/>
    <col min="17" max="17" width="5.42578125" customWidth="1"/>
    <col min="18" max="18" width="11.28515625" customWidth="1"/>
    <col min="19" max="19" width="0.140625" customWidth="1"/>
    <col min="20" max="20" width="11.7109375" bestFit="1" customWidth="1"/>
  </cols>
  <sheetData>
    <row r="1" spans="1:23" ht="20.25" customHeight="1">
      <c r="A1" s="1"/>
      <c r="B1" s="71" t="s">
        <v>162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3" ht="30" customHeight="1">
      <c r="A2" s="1"/>
      <c r="B2" s="72" t="s">
        <v>161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2"/>
      <c r="U2" s="2"/>
      <c r="V2" s="2"/>
      <c r="W2" s="2"/>
    </row>
    <row r="3" spans="1:23">
      <c r="A3" s="1"/>
      <c r="B3" s="73" t="s">
        <v>178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"/>
      <c r="U3" s="2"/>
      <c r="V3" s="2"/>
      <c r="W3" s="2"/>
    </row>
    <row r="4" spans="1:23">
      <c r="A4" s="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2"/>
      <c r="U4" s="2"/>
      <c r="V4" s="2"/>
      <c r="W4" s="2"/>
    </row>
    <row r="5" spans="1:23" ht="15">
      <c r="A5" s="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T5" s="2"/>
      <c r="U5" s="2"/>
      <c r="V5" s="2"/>
      <c r="W5" s="2"/>
    </row>
    <row r="6" spans="1:23" ht="15">
      <c r="A6" s="1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T6" s="2"/>
      <c r="U6" s="2"/>
      <c r="V6" s="2"/>
      <c r="W6" s="2"/>
    </row>
    <row r="7" spans="1:23" ht="15">
      <c r="A7" s="1"/>
      <c r="B7" s="3"/>
      <c r="C7" s="3"/>
      <c r="D7" s="4"/>
      <c r="E7" s="4"/>
      <c r="F7" s="4"/>
      <c r="G7" s="4"/>
      <c r="H7" s="4"/>
      <c r="I7" s="88"/>
      <c r="J7" s="88"/>
      <c r="K7" s="88"/>
      <c r="L7" s="88"/>
      <c r="M7" s="88"/>
      <c r="N7" s="88"/>
      <c r="O7" s="88"/>
      <c r="P7" s="88"/>
      <c r="Q7" s="88"/>
      <c r="R7" s="88"/>
      <c r="T7" s="2"/>
      <c r="U7" s="2"/>
      <c r="V7" s="2"/>
      <c r="W7" s="2"/>
    </row>
    <row r="8" spans="1:23" ht="12.75" customHeight="1">
      <c r="B8" s="82" t="s">
        <v>0</v>
      </c>
      <c r="C8" s="75" t="s">
        <v>1</v>
      </c>
      <c r="D8" s="75" t="s">
        <v>2</v>
      </c>
      <c r="E8" s="80" t="s">
        <v>3</v>
      </c>
      <c r="F8" s="83" t="s">
        <v>4</v>
      </c>
      <c r="G8" s="86" t="s">
        <v>5</v>
      </c>
      <c r="H8" s="86"/>
      <c r="I8" s="87"/>
      <c r="J8" s="87"/>
      <c r="K8" s="6"/>
      <c r="L8" s="74" t="s">
        <v>6</v>
      </c>
      <c r="M8" s="76" t="s">
        <v>7</v>
      </c>
      <c r="N8" s="77"/>
      <c r="O8" s="76" t="s">
        <v>8</v>
      </c>
      <c r="P8" s="77"/>
      <c r="Q8" s="80" t="s">
        <v>9</v>
      </c>
      <c r="R8" s="74" t="s">
        <v>10</v>
      </c>
      <c r="T8" s="2"/>
      <c r="U8" s="2"/>
      <c r="V8" s="2"/>
      <c r="W8" s="2"/>
    </row>
    <row r="9" spans="1:23" ht="22.5">
      <c r="B9" s="82"/>
      <c r="C9" s="75"/>
      <c r="D9" s="75"/>
      <c r="E9" s="81"/>
      <c r="F9" s="84"/>
      <c r="G9" s="7" t="s">
        <v>11</v>
      </c>
      <c r="H9" s="7" t="s">
        <v>12</v>
      </c>
      <c r="I9" s="8" t="s">
        <v>13</v>
      </c>
      <c r="J9" s="9" t="s">
        <v>14</v>
      </c>
      <c r="K9" s="7" t="s">
        <v>15</v>
      </c>
      <c r="L9" s="75"/>
      <c r="M9" s="78"/>
      <c r="N9" s="79"/>
      <c r="O9" s="78"/>
      <c r="P9" s="79"/>
      <c r="Q9" s="81"/>
      <c r="R9" s="75"/>
      <c r="T9" s="10"/>
    </row>
    <row r="10" spans="1:23" ht="18">
      <c r="B10" s="82"/>
      <c r="C10" s="75"/>
      <c r="D10" s="75"/>
      <c r="E10" s="74"/>
      <c r="F10" s="85"/>
      <c r="G10" s="9"/>
      <c r="H10" s="9"/>
      <c r="I10" s="11"/>
      <c r="J10" s="9"/>
      <c r="K10" s="9"/>
      <c r="L10" s="75"/>
      <c r="M10" s="12" t="s">
        <v>16</v>
      </c>
      <c r="N10" s="13" t="s">
        <v>17</v>
      </c>
      <c r="O10" s="12" t="s">
        <v>18</v>
      </c>
      <c r="P10" s="12" t="s">
        <v>17</v>
      </c>
      <c r="Q10" s="74"/>
      <c r="R10" s="75"/>
    </row>
    <row r="11" spans="1:23" ht="12.75" customHeight="1">
      <c r="B11" s="91" t="s">
        <v>19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1:23" s="1" customFormat="1" ht="41.25" customHeight="1">
      <c r="A12" s="14"/>
      <c r="B12" s="15" t="s">
        <v>20</v>
      </c>
      <c r="C12" s="16" t="s">
        <v>21</v>
      </c>
      <c r="D12" s="17" t="s">
        <v>163</v>
      </c>
      <c r="E12" s="18" t="s">
        <v>22</v>
      </c>
      <c r="F12" s="18" t="s">
        <v>23</v>
      </c>
      <c r="G12" s="19">
        <v>325539.40999999997</v>
      </c>
      <c r="H12" s="19"/>
      <c r="I12" s="19"/>
      <c r="J12" s="20">
        <f t="shared" ref="J12:J44" si="0">G12-H12+I12</f>
        <v>325539.40999999997</v>
      </c>
      <c r="K12" s="19"/>
      <c r="L12" s="18" t="s">
        <v>24</v>
      </c>
      <c r="M12" s="18" t="s">
        <v>25</v>
      </c>
      <c r="N12" s="21">
        <v>326</v>
      </c>
      <c r="O12" s="18" t="s">
        <v>26</v>
      </c>
      <c r="P12" s="18">
        <v>55</v>
      </c>
      <c r="Q12" s="18">
        <v>79</v>
      </c>
      <c r="R12" s="18" t="s">
        <v>27</v>
      </c>
    </row>
    <row r="13" spans="1:23" s="1" customFormat="1" ht="64.5" customHeight="1">
      <c r="A13" s="14"/>
      <c r="B13" s="15" t="s">
        <v>20</v>
      </c>
      <c r="C13" s="16" t="s">
        <v>28</v>
      </c>
      <c r="D13" s="17" t="s">
        <v>164</v>
      </c>
      <c r="E13" s="18" t="s">
        <v>29</v>
      </c>
      <c r="F13" s="18" t="s">
        <v>23</v>
      </c>
      <c r="G13" s="19">
        <v>348973.8</v>
      </c>
      <c r="H13" s="19"/>
      <c r="I13" s="19"/>
      <c r="J13" s="20">
        <f t="shared" si="0"/>
        <v>348973.8</v>
      </c>
      <c r="K13" s="19"/>
      <c r="L13" s="18" t="s">
        <v>24</v>
      </c>
      <c r="M13" s="18" t="s">
        <v>25</v>
      </c>
      <c r="N13" s="21">
        <v>365</v>
      </c>
      <c r="O13" s="18" t="s">
        <v>26</v>
      </c>
      <c r="P13" s="18">
        <v>113</v>
      </c>
      <c r="Q13" s="18">
        <v>83</v>
      </c>
      <c r="R13" s="18" t="s">
        <v>27</v>
      </c>
    </row>
    <row r="14" spans="1:23" s="1" customFormat="1" ht="51.75" customHeight="1">
      <c r="A14" s="14"/>
      <c r="B14" s="15" t="s">
        <v>30</v>
      </c>
      <c r="C14" s="16" t="s">
        <v>31</v>
      </c>
      <c r="D14" s="17" t="s">
        <v>32</v>
      </c>
      <c r="E14" s="18" t="s">
        <v>22</v>
      </c>
      <c r="F14" s="18" t="s">
        <v>23</v>
      </c>
      <c r="G14" s="19">
        <v>929478.86</v>
      </c>
      <c r="H14" s="19"/>
      <c r="I14" s="19"/>
      <c r="J14" s="20">
        <f t="shared" si="0"/>
        <v>929478.86</v>
      </c>
      <c r="K14" s="19"/>
      <c r="L14" s="18" t="s">
        <v>24</v>
      </c>
      <c r="M14" s="18" t="s">
        <v>25</v>
      </c>
      <c r="N14" s="21">
        <v>324.3</v>
      </c>
      <c r="O14" s="18" t="s">
        <v>26</v>
      </c>
      <c r="P14" s="18">
        <v>55</v>
      </c>
      <c r="Q14" s="18">
        <v>297</v>
      </c>
      <c r="R14" s="18" t="s">
        <v>27</v>
      </c>
    </row>
    <row r="15" spans="1:23" s="1" customFormat="1" ht="41.25" customHeight="1">
      <c r="A15" s="14"/>
      <c r="B15" s="15" t="s">
        <v>33</v>
      </c>
      <c r="C15" s="16" t="s">
        <v>34</v>
      </c>
      <c r="D15" s="17" t="s">
        <v>35</v>
      </c>
      <c r="E15" s="18" t="s">
        <v>36</v>
      </c>
      <c r="F15" s="18" t="s">
        <v>23</v>
      </c>
      <c r="G15" s="19">
        <v>1790213.65</v>
      </c>
      <c r="H15" s="19"/>
      <c r="I15" s="19"/>
      <c r="J15" s="20">
        <f t="shared" si="0"/>
        <v>1790213.65</v>
      </c>
      <c r="K15" s="19"/>
      <c r="L15" s="18" t="s">
        <v>24</v>
      </c>
      <c r="M15" s="18" t="s">
        <v>25</v>
      </c>
      <c r="N15" s="21">
        <v>742.5</v>
      </c>
      <c r="O15" s="18" t="s">
        <v>26</v>
      </c>
      <c r="P15" s="18">
        <v>109</v>
      </c>
      <c r="Q15" s="18">
        <v>256</v>
      </c>
      <c r="R15" s="18" t="s">
        <v>27</v>
      </c>
    </row>
    <row r="16" spans="1:23" s="1" customFormat="1" ht="54" customHeight="1">
      <c r="A16" s="14"/>
      <c r="B16" s="15" t="s">
        <v>37</v>
      </c>
      <c r="C16" s="16" t="s">
        <v>38</v>
      </c>
      <c r="D16" s="17" t="s">
        <v>39</v>
      </c>
      <c r="E16" s="18" t="s">
        <v>36</v>
      </c>
      <c r="F16" s="18" t="s">
        <v>23</v>
      </c>
      <c r="G16" s="19">
        <v>546552.1</v>
      </c>
      <c r="H16" s="19"/>
      <c r="I16" s="19"/>
      <c r="J16" s="20">
        <f t="shared" si="0"/>
        <v>546552.1</v>
      </c>
      <c r="K16" s="19"/>
      <c r="L16" s="18" t="s">
        <v>24</v>
      </c>
      <c r="M16" s="18" t="s">
        <v>25</v>
      </c>
      <c r="N16" s="21">
        <v>324.3</v>
      </c>
      <c r="O16" s="18" t="s">
        <v>26</v>
      </c>
      <c r="P16" s="18">
        <v>55</v>
      </c>
      <c r="Q16" s="18">
        <v>297</v>
      </c>
      <c r="R16" s="18" t="s">
        <v>27</v>
      </c>
    </row>
    <row r="17" spans="1:18" s="1" customFormat="1" ht="41.25" customHeight="1">
      <c r="A17" s="14"/>
      <c r="B17" s="15" t="s">
        <v>40</v>
      </c>
      <c r="C17" s="16" t="s">
        <v>41</v>
      </c>
      <c r="D17" s="17" t="s">
        <v>42</v>
      </c>
      <c r="E17" s="18" t="s">
        <v>43</v>
      </c>
      <c r="F17" s="18" t="s">
        <v>23</v>
      </c>
      <c r="G17" s="19">
        <v>293869.06</v>
      </c>
      <c r="H17" s="19"/>
      <c r="I17" s="19"/>
      <c r="J17" s="20">
        <f t="shared" si="0"/>
        <v>293869.06</v>
      </c>
      <c r="K17" s="19"/>
      <c r="L17" s="18" t="s">
        <v>24</v>
      </c>
      <c r="M17" s="18" t="s">
        <v>25</v>
      </c>
      <c r="N17" s="21">
        <v>165.1</v>
      </c>
      <c r="O17" s="18" t="s">
        <v>26</v>
      </c>
      <c r="P17" s="18">
        <v>134</v>
      </c>
      <c r="Q17" s="18">
        <v>75</v>
      </c>
      <c r="R17" s="18" t="s">
        <v>27</v>
      </c>
    </row>
    <row r="18" spans="1:18" s="1" customFormat="1" ht="41.25" customHeight="1">
      <c r="A18" s="14"/>
      <c r="B18" s="15" t="s">
        <v>44</v>
      </c>
      <c r="C18" s="16" t="s">
        <v>45</v>
      </c>
      <c r="D18" s="17" t="s">
        <v>46</v>
      </c>
      <c r="E18" s="18" t="s">
        <v>47</v>
      </c>
      <c r="F18" s="18" t="s">
        <v>23</v>
      </c>
      <c r="G18" s="19">
        <v>1083876.33</v>
      </c>
      <c r="H18" s="19"/>
      <c r="I18" s="19"/>
      <c r="J18" s="20">
        <f t="shared" si="0"/>
        <v>1083876.33</v>
      </c>
      <c r="K18" s="19"/>
      <c r="L18" s="18" t="s">
        <v>24</v>
      </c>
      <c r="M18" s="18" t="s">
        <v>25</v>
      </c>
      <c r="N18" s="21">
        <v>511.5</v>
      </c>
      <c r="O18" s="18" t="s">
        <v>26</v>
      </c>
      <c r="P18" s="18">
        <v>97</v>
      </c>
      <c r="Q18" s="18">
        <v>186</v>
      </c>
      <c r="R18" s="18" t="s">
        <v>27</v>
      </c>
    </row>
    <row r="19" spans="1:18" s="1" customFormat="1" ht="41.25" customHeight="1">
      <c r="A19" s="14"/>
      <c r="B19" s="15" t="s">
        <v>48</v>
      </c>
      <c r="C19" s="16" t="s">
        <v>49</v>
      </c>
      <c r="D19" s="17" t="s">
        <v>50</v>
      </c>
      <c r="E19" s="18" t="s">
        <v>43</v>
      </c>
      <c r="F19" s="18" t="s">
        <v>23</v>
      </c>
      <c r="G19" s="19">
        <v>644481.86</v>
      </c>
      <c r="H19" s="19"/>
      <c r="I19" s="19"/>
      <c r="J19" s="20">
        <f t="shared" si="0"/>
        <v>644481.86</v>
      </c>
      <c r="K19" s="19"/>
      <c r="L19" s="18" t="s">
        <v>24</v>
      </c>
      <c r="M19" s="18" t="s">
        <v>25</v>
      </c>
      <c r="N19" s="21">
        <v>152.69999999999999</v>
      </c>
      <c r="O19" s="18" t="s">
        <v>26</v>
      </c>
      <c r="P19" s="18">
        <v>135</v>
      </c>
      <c r="Q19" s="18">
        <v>204</v>
      </c>
      <c r="R19" s="18" t="s">
        <v>27</v>
      </c>
    </row>
    <row r="20" spans="1:18" s="1" customFormat="1" ht="45.75" customHeight="1">
      <c r="A20" s="14"/>
      <c r="B20" s="15" t="s">
        <v>51</v>
      </c>
      <c r="C20" s="16" t="s">
        <v>52</v>
      </c>
      <c r="D20" s="17" t="s">
        <v>53</v>
      </c>
      <c r="E20" s="18" t="s">
        <v>54</v>
      </c>
      <c r="F20" s="18" t="s">
        <v>23</v>
      </c>
      <c r="G20" s="19">
        <v>543061.26</v>
      </c>
      <c r="H20" s="19"/>
      <c r="I20" s="19"/>
      <c r="J20" s="20">
        <f t="shared" si="0"/>
        <v>543061.26</v>
      </c>
      <c r="K20" s="19"/>
      <c r="L20" s="18" t="s">
        <v>24</v>
      </c>
      <c r="M20" s="18" t="s">
        <v>25</v>
      </c>
      <c r="N20" s="21">
        <v>93.7</v>
      </c>
      <c r="O20" s="18" t="s">
        <v>26</v>
      </c>
      <c r="P20" s="18">
        <v>80</v>
      </c>
      <c r="Q20" s="18">
        <v>141</v>
      </c>
      <c r="R20" s="18" t="s">
        <v>27</v>
      </c>
    </row>
    <row r="21" spans="1:18" s="2" customFormat="1" ht="52.5" customHeight="1">
      <c r="A21" s="14"/>
      <c r="B21" s="16" t="s">
        <v>55</v>
      </c>
      <c r="C21" s="16" t="s">
        <v>56</v>
      </c>
      <c r="D21" s="22" t="s">
        <v>165</v>
      </c>
      <c r="E21" s="23" t="s">
        <v>47</v>
      </c>
      <c r="F21" s="23" t="s">
        <v>23</v>
      </c>
      <c r="G21" s="19">
        <v>1147578.33</v>
      </c>
      <c r="H21" s="19"/>
      <c r="I21" s="19"/>
      <c r="J21" s="20">
        <f t="shared" si="0"/>
        <v>1147578.33</v>
      </c>
      <c r="K21" s="19"/>
      <c r="L21" s="18" t="s">
        <v>24</v>
      </c>
      <c r="M21" s="18" t="s">
        <v>25</v>
      </c>
      <c r="N21" s="21">
        <v>481.8</v>
      </c>
      <c r="O21" s="18" t="s">
        <v>26</v>
      </c>
      <c r="P21" s="18">
        <v>97</v>
      </c>
      <c r="Q21" s="18">
        <v>335</v>
      </c>
      <c r="R21" s="18" t="s">
        <v>27</v>
      </c>
    </row>
    <row r="22" spans="1:18" s="2" customFormat="1" ht="44.25" customHeight="1">
      <c r="A22" s="14"/>
      <c r="B22" s="16" t="s">
        <v>57</v>
      </c>
      <c r="C22" s="16" t="s">
        <v>58</v>
      </c>
      <c r="D22" s="22" t="s">
        <v>59</v>
      </c>
      <c r="E22" s="23" t="s">
        <v>54</v>
      </c>
      <c r="F22" s="23" t="s">
        <v>23</v>
      </c>
      <c r="G22" s="19">
        <v>435907.34</v>
      </c>
      <c r="H22" s="19"/>
      <c r="I22" s="19"/>
      <c r="J22" s="20">
        <f t="shared" si="0"/>
        <v>435907.34</v>
      </c>
      <c r="K22" s="19"/>
      <c r="L22" s="18" t="s">
        <v>24</v>
      </c>
      <c r="M22" s="18" t="s">
        <v>25</v>
      </c>
      <c r="N22" s="21">
        <v>116.1</v>
      </c>
      <c r="O22" s="18" t="s">
        <v>26</v>
      </c>
      <c r="P22" s="18">
        <v>80</v>
      </c>
      <c r="Q22" s="18">
        <v>79</v>
      </c>
      <c r="R22" s="18" t="s">
        <v>27</v>
      </c>
    </row>
    <row r="23" spans="1:18" s="2" customFormat="1" ht="44.25" customHeight="1">
      <c r="A23" s="14"/>
      <c r="B23" s="16" t="s">
        <v>60</v>
      </c>
      <c r="C23" s="16" t="s">
        <v>61</v>
      </c>
      <c r="D23" s="22" t="s">
        <v>62</v>
      </c>
      <c r="E23" s="23" t="s">
        <v>63</v>
      </c>
      <c r="F23" s="23" t="s">
        <v>23</v>
      </c>
      <c r="G23" s="19">
        <v>1035842.31</v>
      </c>
      <c r="H23" s="19"/>
      <c r="I23" s="19"/>
      <c r="J23" s="20">
        <f t="shared" si="0"/>
        <v>1035842.31</v>
      </c>
      <c r="K23" s="19"/>
      <c r="L23" s="18" t="s">
        <v>24</v>
      </c>
      <c r="M23" s="18" t="s">
        <v>25</v>
      </c>
      <c r="N23" s="21">
        <v>232.6</v>
      </c>
      <c r="O23" s="18" t="s">
        <v>26</v>
      </c>
      <c r="P23" s="18">
        <v>193</v>
      </c>
      <c r="Q23" s="18">
        <v>180</v>
      </c>
      <c r="R23" s="18" t="s">
        <v>27</v>
      </c>
    </row>
    <row r="24" spans="1:18" s="2" customFormat="1" ht="49.5" customHeight="1">
      <c r="A24" s="14"/>
      <c r="B24" s="16" t="s">
        <v>64</v>
      </c>
      <c r="C24" s="16" t="s">
        <v>65</v>
      </c>
      <c r="D24" s="22" t="s">
        <v>66</v>
      </c>
      <c r="E24" s="23" t="s">
        <v>63</v>
      </c>
      <c r="F24" s="23" t="s">
        <v>23</v>
      </c>
      <c r="G24" s="19">
        <v>1155873.71</v>
      </c>
      <c r="H24" s="19"/>
      <c r="I24" s="19"/>
      <c r="J24" s="20">
        <f t="shared" si="0"/>
        <v>1155873.71</v>
      </c>
      <c r="K24" s="19"/>
      <c r="L24" s="18" t="s">
        <v>24</v>
      </c>
      <c r="M24" s="18" t="s">
        <v>25</v>
      </c>
      <c r="N24" s="21">
        <v>216</v>
      </c>
      <c r="O24" s="18" t="s">
        <v>26</v>
      </c>
      <c r="P24" s="18">
        <v>193</v>
      </c>
      <c r="Q24" s="18">
        <v>315</v>
      </c>
      <c r="R24" s="18" t="s">
        <v>27</v>
      </c>
    </row>
    <row r="25" spans="1:18" s="2" customFormat="1" ht="74.25" customHeight="1">
      <c r="A25" s="14"/>
      <c r="B25" s="16" t="s">
        <v>67</v>
      </c>
      <c r="C25" s="16" t="s">
        <v>68</v>
      </c>
      <c r="D25" s="22" t="s">
        <v>166</v>
      </c>
      <c r="E25" s="23" t="s">
        <v>69</v>
      </c>
      <c r="F25" s="23" t="s">
        <v>23</v>
      </c>
      <c r="G25" s="19">
        <v>623262.61</v>
      </c>
      <c r="H25" s="19"/>
      <c r="I25" s="19"/>
      <c r="J25" s="20">
        <f t="shared" si="0"/>
        <v>623262.61</v>
      </c>
      <c r="K25" s="19"/>
      <c r="L25" s="18" t="s">
        <v>24</v>
      </c>
      <c r="M25" s="18" t="s">
        <v>25</v>
      </c>
      <c r="N25" s="21">
        <v>199.7</v>
      </c>
      <c r="O25" s="18" t="s">
        <v>26</v>
      </c>
      <c r="P25" s="18">
        <v>101</v>
      </c>
      <c r="Q25" s="18">
        <v>156</v>
      </c>
      <c r="R25" s="18" t="s">
        <v>27</v>
      </c>
    </row>
    <row r="26" spans="1:18" s="2" customFormat="1" ht="70.5" customHeight="1">
      <c r="A26" s="14"/>
      <c r="B26" s="16" t="s">
        <v>70</v>
      </c>
      <c r="C26" s="16" t="s">
        <v>71</v>
      </c>
      <c r="D26" s="22" t="s">
        <v>72</v>
      </c>
      <c r="E26" s="23" t="s">
        <v>69</v>
      </c>
      <c r="F26" s="23" t="s">
        <v>23</v>
      </c>
      <c r="G26" s="19">
        <v>322172.77</v>
      </c>
      <c r="H26" s="19"/>
      <c r="I26" s="19"/>
      <c r="J26" s="20">
        <f t="shared" si="0"/>
        <v>322172.77</v>
      </c>
      <c r="K26" s="19"/>
      <c r="L26" s="18" t="s">
        <v>24</v>
      </c>
      <c r="M26" s="18" t="s">
        <v>25</v>
      </c>
      <c r="N26" s="21">
        <v>204</v>
      </c>
      <c r="O26" s="18" t="s">
        <v>26</v>
      </c>
      <c r="P26" s="18">
        <v>101</v>
      </c>
      <c r="Q26" s="18">
        <v>65</v>
      </c>
      <c r="R26" s="18" t="s">
        <v>27</v>
      </c>
    </row>
    <row r="27" spans="1:18" s="2" customFormat="1" ht="70.5" customHeight="1">
      <c r="A27" s="14"/>
      <c r="B27" s="16" t="s">
        <v>73</v>
      </c>
      <c r="C27" s="16" t="s">
        <v>74</v>
      </c>
      <c r="D27" s="22" t="s">
        <v>75</v>
      </c>
      <c r="E27" s="23" t="s">
        <v>76</v>
      </c>
      <c r="F27" s="23" t="s">
        <v>23</v>
      </c>
      <c r="G27" s="19">
        <v>671089.39</v>
      </c>
      <c r="H27" s="19"/>
      <c r="I27" s="19"/>
      <c r="J27" s="20">
        <f t="shared" si="0"/>
        <v>671089.39</v>
      </c>
      <c r="K27" s="19"/>
      <c r="L27" s="18" t="s">
        <v>24</v>
      </c>
      <c r="M27" s="18" t="s">
        <v>25</v>
      </c>
      <c r="N27" s="21">
        <v>116.1</v>
      </c>
      <c r="O27" s="18" t="s">
        <v>26</v>
      </c>
      <c r="P27" s="18">
        <v>188</v>
      </c>
      <c r="Q27" s="18">
        <v>119</v>
      </c>
      <c r="R27" s="18" t="s">
        <v>27</v>
      </c>
    </row>
    <row r="28" spans="1:18" s="2" customFormat="1" ht="67.5" customHeight="1">
      <c r="A28" s="14"/>
      <c r="B28" s="16" t="s">
        <v>77</v>
      </c>
      <c r="C28" s="16" t="s">
        <v>78</v>
      </c>
      <c r="D28" s="22" t="s">
        <v>79</v>
      </c>
      <c r="E28" s="23" t="s">
        <v>80</v>
      </c>
      <c r="F28" s="23" t="s">
        <v>23</v>
      </c>
      <c r="G28" s="19">
        <v>1320295.23</v>
      </c>
      <c r="H28" s="19"/>
      <c r="I28" s="19"/>
      <c r="J28" s="20">
        <f t="shared" si="0"/>
        <v>1320295.23</v>
      </c>
      <c r="K28" s="19"/>
      <c r="L28" s="18" t="s">
        <v>24</v>
      </c>
      <c r="M28" s="18" t="s">
        <v>25</v>
      </c>
      <c r="N28" s="21">
        <v>297</v>
      </c>
      <c r="O28" s="18" t="s">
        <v>26</v>
      </c>
      <c r="P28" s="18">
        <v>188</v>
      </c>
      <c r="Q28" s="18">
        <v>332</v>
      </c>
      <c r="R28" s="18" t="s">
        <v>27</v>
      </c>
    </row>
    <row r="29" spans="1:18" s="2" customFormat="1" ht="67.5" customHeight="1">
      <c r="A29" s="14"/>
      <c r="B29" s="16" t="s">
        <v>81</v>
      </c>
      <c r="C29" s="16" t="s">
        <v>82</v>
      </c>
      <c r="D29" s="22" t="s">
        <v>83</v>
      </c>
      <c r="E29" s="23" t="s">
        <v>84</v>
      </c>
      <c r="F29" s="23" t="s">
        <v>23</v>
      </c>
      <c r="G29" s="19">
        <v>2940242.14</v>
      </c>
      <c r="H29" s="19"/>
      <c r="I29" s="19"/>
      <c r="J29" s="20">
        <f t="shared" si="0"/>
        <v>2940242.14</v>
      </c>
      <c r="K29" s="19"/>
      <c r="L29" s="18" t="s">
        <v>24</v>
      </c>
      <c r="M29" s="18" t="s">
        <v>85</v>
      </c>
      <c r="N29" s="21">
        <v>149.44999999999999</v>
      </c>
      <c r="O29" s="18" t="s">
        <v>26</v>
      </c>
      <c r="P29" s="18">
        <v>168</v>
      </c>
      <c r="Q29" s="18">
        <v>1186</v>
      </c>
      <c r="R29" s="18" t="s">
        <v>27</v>
      </c>
    </row>
    <row r="30" spans="1:18" s="2" customFormat="1" ht="67.5" customHeight="1">
      <c r="A30" s="14"/>
      <c r="B30" s="16" t="s">
        <v>86</v>
      </c>
      <c r="C30" s="16" t="s">
        <v>87</v>
      </c>
      <c r="D30" s="22" t="s">
        <v>88</v>
      </c>
      <c r="E30" s="23" t="s">
        <v>89</v>
      </c>
      <c r="F30" s="23" t="s">
        <v>23</v>
      </c>
      <c r="G30" s="19">
        <v>8974571.4399999995</v>
      </c>
      <c r="H30" s="19"/>
      <c r="I30" s="19"/>
      <c r="J30" s="20">
        <f t="shared" si="0"/>
        <v>8974571.4399999995</v>
      </c>
      <c r="K30" s="19"/>
      <c r="L30" s="18" t="s">
        <v>24</v>
      </c>
      <c r="M30" s="18" t="s">
        <v>90</v>
      </c>
      <c r="N30" s="21">
        <v>1</v>
      </c>
      <c r="O30" s="18" t="s">
        <v>26</v>
      </c>
      <c r="P30" s="18">
        <v>823</v>
      </c>
      <c r="Q30" s="18">
        <v>1186</v>
      </c>
      <c r="R30" s="18" t="s">
        <v>27</v>
      </c>
    </row>
    <row r="31" spans="1:18" s="2" customFormat="1" ht="67.5" customHeight="1">
      <c r="A31" s="14"/>
      <c r="B31" s="16" t="s">
        <v>91</v>
      </c>
      <c r="C31" s="16" t="s">
        <v>92</v>
      </c>
      <c r="D31" s="22" t="s">
        <v>167</v>
      </c>
      <c r="E31" s="23" t="s">
        <v>93</v>
      </c>
      <c r="F31" s="23" t="s">
        <v>23</v>
      </c>
      <c r="G31" s="19">
        <v>529328.71</v>
      </c>
      <c r="H31" s="19"/>
      <c r="I31" s="19"/>
      <c r="J31" s="20">
        <f t="shared" si="0"/>
        <v>529328.71</v>
      </c>
      <c r="K31" s="19"/>
      <c r="L31" s="18" t="s">
        <v>24</v>
      </c>
      <c r="M31" s="18" t="s">
        <v>25</v>
      </c>
      <c r="N31" s="21">
        <v>113.9</v>
      </c>
      <c r="O31" s="18" t="s">
        <v>26</v>
      </c>
      <c r="P31" s="18">
        <v>76</v>
      </c>
      <c r="Q31" s="18">
        <v>332</v>
      </c>
      <c r="R31" s="18" t="s">
        <v>27</v>
      </c>
    </row>
    <row r="32" spans="1:18" s="2" customFormat="1" ht="67.5" customHeight="1">
      <c r="A32" s="14"/>
      <c r="B32" s="16" t="s">
        <v>94</v>
      </c>
      <c r="C32" s="16" t="s">
        <v>95</v>
      </c>
      <c r="D32" s="22" t="s">
        <v>168</v>
      </c>
      <c r="E32" s="23" t="s">
        <v>93</v>
      </c>
      <c r="F32" s="23" t="s">
        <v>23</v>
      </c>
      <c r="G32" s="19">
        <v>220403.8</v>
      </c>
      <c r="H32" s="19"/>
      <c r="I32" s="19"/>
      <c r="J32" s="20">
        <f t="shared" si="0"/>
        <v>220403.8</v>
      </c>
      <c r="K32" s="19"/>
      <c r="L32" s="18" t="s">
        <v>24</v>
      </c>
      <c r="M32" s="18" t="s">
        <v>25</v>
      </c>
      <c r="N32" s="21">
        <v>105</v>
      </c>
      <c r="O32" s="18" t="s">
        <v>26</v>
      </c>
      <c r="P32" s="18">
        <v>76</v>
      </c>
      <c r="Q32" s="18">
        <v>37</v>
      </c>
      <c r="R32" s="18" t="s">
        <v>27</v>
      </c>
    </row>
    <row r="33" spans="1:25" s="2" customFormat="1" ht="67.5" customHeight="1">
      <c r="A33" s="14"/>
      <c r="B33" s="16" t="s">
        <v>96</v>
      </c>
      <c r="C33" s="16" t="s">
        <v>97</v>
      </c>
      <c r="D33" s="22" t="s">
        <v>98</v>
      </c>
      <c r="E33" s="23" t="s">
        <v>99</v>
      </c>
      <c r="F33" s="23" t="s">
        <v>23</v>
      </c>
      <c r="G33" s="19">
        <v>621575.65</v>
      </c>
      <c r="H33" s="19"/>
      <c r="I33" s="19"/>
      <c r="J33" s="20">
        <f t="shared" si="0"/>
        <v>621575.65</v>
      </c>
      <c r="K33" s="19"/>
      <c r="L33" s="18" t="s">
        <v>24</v>
      </c>
      <c r="M33" s="18" t="s">
        <v>25</v>
      </c>
      <c r="N33" s="21">
        <v>279.39999999999998</v>
      </c>
      <c r="O33" s="18" t="s">
        <v>26</v>
      </c>
      <c r="P33" s="18">
        <v>281</v>
      </c>
      <c r="Q33" s="18">
        <v>148</v>
      </c>
      <c r="R33" s="18" t="s">
        <v>27</v>
      </c>
    </row>
    <row r="34" spans="1:25" s="2" customFormat="1" ht="51.75" customHeight="1">
      <c r="A34" s="14"/>
      <c r="B34" s="16" t="s">
        <v>96</v>
      </c>
      <c r="C34" s="16" t="s">
        <v>100</v>
      </c>
      <c r="D34" s="22" t="s">
        <v>101</v>
      </c>
      <c r="E34" s="23" t="s">
        <v>102</v>
      </c>
      <c r="F34" s="23" t="s">
        <v>23</v>
      </c>
      <c r="G34" s="19">
        <v>564692.07999999996</v>
      </c>
      <c r="H34" s="19"/>
      <c r="I34" s="19"/>
      <c r="J34" s="20">
        <f t="shared" si="0"/>
        <v>564692.07999999996</v>
      </c>
      <c r="K34" s="19"/>
      <c r="L34" s="18" t="s">
        <v>24</v>
      </c>
      <c r="M34" s="18" t="s">
        <v>25</v>
      </c>
      <c r="N34" s="21">
        <v>305.10000000000002</v>
      </c>
      <c r="O34" s="18" t="s">
        <v>26</v>
      </c>
      <c r="P34" s="18">
        <v>126</v>
      </c>
      <c r="Q34" s="18">
        <v>123</v>
      </c>
      <c r="R34" s="18" t="s">
        <v>27</v>
      </c>
    </row>
    <row r="35" spans="1:25" s="2" customFormat="1" ht="54.75" customHeight="1">
      <c r="A35" s="14"/>
      <c r="B35" s="16" t="s">
        <v>103</v>
      </c>
      <c r="C35" s="16" t="s">
        <v>104</v>
      </c>
      <c r="D35" s="22" t="s">
        <v>105</v>
      </c>
      <c r="E35" s="23" t="s">
        <v>99</v>
      </c>
      <c r="F35" s="23" t="s">
        <v>23</v>
      </c>
      <c r="G35" s="19">
        <v>1208331.55</v>
      </c>
      <c r="H35" s="19"/>
      <c r="I35" s="19"/>
      <c r="J35" s="20">
        <f t="shared" si="0"/>
        <v>1208331.55</v>
      </c>
      <c r="K35" s="19"/>
      <c r="L35" s="18" t="s">
        <v>24</v>
      </c>
      <c r="M35" s="18" t="s">
        <v>25</v>
      </c>
      <c r="N35" s="21">
        <v>268.7</v>
      </c>
      <c r="O35" s="18" t="s">
        <v>26</v>
      </c>
      <c r="P35" s="18">
        <v>281</v>
      </c>
      <c r="Q35" s="18">
        <v>378</v>
      </c>
      <c r="R35" s="18" t="s">
        <v>27</v>
      </c>
    </row>
    <row r="36" spans="1:25" s="2" customFormat="1" ht="50.25" customHeight="1">
      <c r="A36" s="14"/>
      <c r="B36" s="16" t="s">
        <v>103</v>
      </c>
      <c r="C36" s="16" t="s">
        <v>106</v>
      </c>
      <c r="D36" s="22" t="s">
        <v>107</v>
      </c>
      <c r="E36" s="23" t="s">
        <v>102</v>
      </c>
      <c r="F36" s="23" t="s">
        <v>23</v>
      </c>
      <c r="G36" s="19">
        <v>1421435.65</v>
      </c>
      <c r="H36" s="19"/>
      <c r="I36" s="19"/>
      <c r="J36" s="20">
        <f t="shared" si="0"/>
        <v>1421435.65</v>
      </c>
      <c r="K36" s="19"/>
      <c r="L36" s="18" t="s">
        <v>24</v>
      </c>
      <c r="M36" s="18" t="s">
        <v>25</v>
      </c>
      <c r="N36" s="21">
        <v>284.5</v>
      </c>
      <c r="O36" s="18" t="s">
        <v>26</v>
      </c>
      <c r="P36" s="18">
        <v>126</v>
      </c>
      <c r="Q36" s="18">
        <v>413</v>
      </c>
      <c r="R36" s="18" t="s">
        <v>27</v>
      </c>
    </row>
    <row r="37" spans="1:25" s="2" customFormat="1" ht="54" customHeight="1">
      <c r="A37" s="14"/>
      <c r="B37" s="16" t="s">
        <v>108</v>
      </c>
      <c r="C37" s="16" t="s">
        <v>109</v>
      </c>
      <c r="D37" s="22" t="s">
        <v>110</v>
      </c>
      <c r="E37" s="23" t="s">
        <v>69</v>
      </c>
      <c r="F37" s="23" t="s">
        <v>23</v>
      </c>
      <c r="G37" s="19">
        <v>218513.21</v>
      </c>
      <c r="H37" s="19"/>
      <c r="I37" s="19"/>
      <c r="J37" s="20">
        <f t="shared" si="0"/>
        <v>218513.21</v>
      </c>
      <c r="K37" s="19"/>
      <c r="L37" s="18" t="s">
        <v>24</v>
      </c>
      <c r="M37" s="18" t="s">
        <v>25</v>
      </c>
      <c r="N37" s="21">
        <v>137</v>
      </c>
      <c r="O37" s="18" t="s">
        <v>26</v>
      </c>
      <c r="P37" s="18">
        <v>80</v>
      </c>
      <c r="Q37" s="18">
        <v>41</v>
      </c>
      <c r="R37" s="18" t="s">
        <v>27</v>
      </c>
    </row>
    <row r="38" spans="1:25" s="2" customFormat="1" ht="51" customHeight="1">
      <c r="A38" s="14"/>
      <c r="B38" s="16" t="s">
        <v>111</v>
      </c>
      <c r="C38" s="16" t="s">
        <v>112</v>
      </c>
      <c r="D38" s="22" t="s">
        <v>113</v>
      </c>
      <c r="E38" s="23" t="s">
        <v>69</v>
      </c>
      <c r="F38" s="23" t="s">
        <v>23</v>
      </c>
      <c r="G38" s="19">
        <v>463573.78</v>
      </c>
      <c r="H38" s="19"/>
      <c r="I38" s="19"/>
      <c r="J38" s="20">
        <f t="shared" si="0"/>
        <v>463573.78</v>
      </c>
      <c r="K38" s="19"/>
      <c r="L38" s="18" t="s">
        <v>24</v>
      </c>
      <c r="M38" s="18" t="s">
        <v>25</v>
      </c>
      <c r="N38" s="21">
        <v>132.69999999999999</v>
      </c>
      <c r="O38" s="18" t="s">
        <v>26</v>
      </c>
      <c r="P38" s="18">
        <v>80</v>
      </c>
      <c r="Q38" s="18">
        <v>106</v>
      </c>
      <c r="R38" s="18" t="s">
        <v>27</v>
      </c>
    </row>
    <row r="39" spans="1:25" s="2" customFormat="1" ht="51" customHeight="1">
      <c r="A39" s="14"/>
      <c r="B39" s="16" t="s">
        <v>114</v>
      </c>
      <c r="C39" s="16" t="s">
        <v>115</v>
      </c>
      <c r="D39" s="22" t="s">
        <v>116</v>
      </c>
      <c r="E39" s="23" t="s">
        <v>117</v>
      </c>
      <c r="F39" s="23" t="s">
        <v>23</v>
      </c>
      <c r="G39" s="19">
        <v>1830503.63</v>
      </c>
      <c r="H39" s="19"/>
      <c r="I39" s="19"/>
      <c r="J39" s="20">
        <f t="shared" si="0"/>
        <v>1830503.63</v>
      </c>
      <c r="K39" s="19"/>
      <c r="L39" s="18" t="s">
        <v>24</v>
      </c>
      <c r="M39" s="18" t="s">
        <v>25</v>
      </c>
      <c r="N39" s="21">
        <v>345.1</v>
      </c>
      <c r="O39" s="18" t="s">
        <v>26</v>
      </c>
      <c r="P39" s="18">
        <v>298</v>
      </c>
      <c r="Q39" s="18">
        <v>515</v>
      </c>
      <c r="R39" s="18" t="s">
        <v>27</v>
      </c>
    </row>
    <row r="40" spans="1:25" s="2" customFormat="1" ht="62.25" customHeight="1">
      <c r="A40" s="14"/>
      <c r="B40" s="16" t="s">
        <v>114</v>
      </c>
      <c r="C40" s="16" t="s">
        <v>118</v>
      </c>
      <c r="D40" s="22" t="s">
        <v>119</v>
      </c>
      <c r="E40" s="23" t="s">
        <v>120</v>
      </c>
      <c r="F40" s="23" t="s">
        <v>23</v>
      </c>
      <c r="G40" s="19">
        <v>425643.89</v>
      </c>
      <c r="H40" s="19"/>
      <c r="I40" s="19"/>
      <c r="J40" s="20">
        <f t="shared" si="0"/>
        <v>425643.89</v>
      </c>
      <c r="K40" s="19"/>
      <c r="L40" s="18" t="s">
        <v>24</v>
      </c>
      <c r="M40" s="18" t="s">
        <v>25</v>
      </c>
      <c r="N40" s="21">
        <v>72.3</v>
      </c>
      <c r="O40" s="18" t="s">
        <v>26</v>
      </c>
      <c r="P40" s="18">
        <v>42</v>
      </c>
      <c r="Q40" s="18">
        <v>94</v>
      </c>
      <c r="R40" s="18" t="s">
        <v>27</v>
      </c>
    </row>
    <row r="41" spans="1:25" s="2" customFormat="1" ht="53.25" customHeight="1">
      <c r="A41" s="14"/>
      <c r="B41" s="16" t="s">
        <v>114</v>
      </c>
      <c r="C41" s="16" t="s">
        <v>121</v>
      </c>
      <c r="D41" s="22" t="s">
        <v>122</v>
      </c>
      <c r="E41" s="23" t="s">
        <v>123</v>
      </c>
      <c r="F41" s="23" t="s">
        <v>23</v>
      </c>
      <c r="G41" s="19">
        <v>563926.46</v>
      </c>
      <c r="H41" s="19"/>
      <c r="I41" s="19"/>
      <c r="J41" s="20">
        <f t="shared" si="0"/>
        <v>563926.46</v>
      </c>
      <c r="K41" s="19"/>
      <c r="L41" s="18" t="s">
        <v>24</v>
      </c>
      <c r="M41" s="18" t="s">
        <v>25</v>
      </c>
      <c r="N41" s="21">
        <v>110</v>
      </c>
      <c r="O41" s="18" t="s">
        <v>26</v>
      </c>
      <c r="P41" s="18">
        <v>88</v>
      </c>
      <c r="Q41" s="18">
        <v>149</v>
      </c>
      <c r="R41" s="18" t="s">
        <v>27</v>
      </c>
    </row>
    <row r="42" spans="1:25" s="2" customFormat="1" ht="49.5" customHeight="1">
      <c r="A42" s="14"/>
      <c r="B42" s="16" t="s">
        <v>124</v>
      </c>
      <c r="C42" s="16" t="s">
        <v>125</v>
      </c>
      <c r="D42" s="22" t="s">
        <v>126</v>
      </c>
      <c r="E42" s="23" t="s">
        <v>117</v>
      </c>
      <c r="F42" s="23" t="s">
        <v>23</v>
      </c>
      <c r="G42" s="19">
        <v>844311.72</v>
      </c>
      <c r="H42" s="19"/>
      <c r="I42" s="19"/>
      <c r="J42" s="20">
        <f t="shared" si="0"/>
        <v>844311.72</v>
      </c>
      <c r="K42" s="19"/>
      <c r="L42" s="18" t="s">
        <v>24</v>
      </c>
      <c r="M42" s="18" t="s">
        <v>25</v>
      </c>
      <c r="N42" s="21">
        <v>329</v>
      </c>
      <c r="O42" s="18" t="s">
        <v>26</v>
      </c>
      <c r="P42" s="18">
        <v>298</v>
      </c>
      <c r="Q42" s="18">
        <v>139</v>
      </c>
      <c r="R42" s="18" t="s">
        <v>27</v>
      </c>
    </row>
    <row r="43" spans="1:25" s="2" customFormat="1" ht="52.5" customHeight="1">
      <c r="A43" s="14"/>
      <c r="B43" s="16" t="s">
        <v>124</v>
      </c>
      <c r="C43" s="16" t="s">
        <v>127</v>
      </c>
      <c r="D43" s="22" t="s">
        <v>128</v>
      </c>
      <c r="E43" s="23" t="s">
        <v>120</v>
      </c>
      <c r="F43" s="23" t="s">
        <v>23</v>
      </c>
      <c r="G43" s="19">
        <v>165408.19</v>
      </c>
      <c r="H43" s="19"/>
      <c r="I43" s="19"/>
      <c r="J43" s="20">
        <f t="shared" si="0"/>
        <v>165408.19</v>
      </c>
      <c r="K43" s="19"/>
      <c r="L43" s="18" t="s">
        <v>24</v>
      </c>
      <c r="M43" s="18" t="s">
        <v>25</v>
      </c>
      <c r="N43" s="21">
        <v>80</v>
      </c>
      <c r="O43" s="18" t="s">
        <v>26</v>
      </c>
      <c r="P43" s="18">
        <v>42</v>
      </c>
      <c r="Q43" s="18">
        <v>26</v>
      </c>
      <c r="R43" s="18" t="s">
        <v>27</v>
      </c>
    </row>
    <row r="44" spans="1:25" s="2" customFormat="1" ht="49.5" customHeight="1">
      <c r="A44" s="14"/>
      <c r="B44" s="16" t="s">
        <v>124</v>
      </c>
      <c r="C44" s="16" t="s">
        <v>129</v>
      </c>
      <c r="D44" s="22" t="s">
        <v>130</v>
      </c>
      <c r="E44" s="23" t="s">
        <v>123</v>
      </c>
      <c r="F44" s="23" t="s">
        <v>23</v>
      </c>
      <c r="G44" s="19">
        <v>277325.99</v>
      </c>
      <c r="H44" s="19"/>
      <c r="I44" s="19"/>
      <c r="J44" s="20">
        <f t="shared" si="0"/>
        <v>277325.99</v>
      </c>
      <c r="K44" s="19"/>
      <c r="L44" s="18" t="s">
        <v>24</v>
      </c>
      <c r="M44" s="18" t="s">
        <v>25</v>
      </c>
      <c r="N44" s="21">
        <v>105</v>
      </c>
      <c r="O44" s="18" t="s">
        <v>26</v>
      </c>
      <c r="P44" s="18">
        <v>88</v>
      </c>
      <c r="Q44" s="18">
        <v>47</v>
      </c>
      <c r="R44" s="18" t="s">
        <v>27</v>
      </c>
    </row>
    <row r="45" spans="1:25" s="2" customFormat="1" ht="25.5" customHeight="1">
      <c r="A45" s="14"/>
      <c r="B45" s="24"/>
      <c r="C45" s="25"/>
      <c r="D45" s="26" t="s">
        <v>131</v>
      </c>
      <c r="E45" s="26"/>
      <c r="F45" s="26"/>
      <c r="G45" s="27">
        <f>SUM(G12:G44)</f>
        <v>34487855.910000004</v>
      </c>
      <c r="H45" s="27">
        <f>SUM(H12:H44)</f>
        <v>0</v>
      </c>
      <c r="I45" s="27">
        <f>SUM(I12:I44)</f>
        <v>0</v>
      </c>
      <c r="J45" s="27">
        <f>SUM(J12:J44)</f>
        <v>34487855.910000004</v>
      </c>
      <c r="K45" s="28"/>
      <c r="L45" s="29"/>
      <c r="M45" s="29"/>
      <c r="N45" s="30"/>
      <c r="O45" s="29"/>
      <c r="P45" s="29"/>
      <c r="Q45" s="29"/>
      <c r="R45" s="25"/>
    </row>
    <row r="46" spans="1:25" s="2" customFormat="1" ht="36" customHeight="1">
      <c r="A46" s="14"/>
      <c r="B46" s="31"/>
      <c r="C46" s="89" t="s">
        <v>132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32"/>
      <c r="T46" s="32"/>
      <c r="U46" s="32"/>
      <c r="V46" s="32"/>
      <c r="W46" s="32"/>
      <c r="X46" s="1"/>
      <c r="Y46" s="1"/>
    </row>
    <row r="47" spans="1:25" s="1" customFormat="1" ht="45" customHeight="1">
      <c r="A47" s="14"/>
      <c r="B47" s="15" t="s">
        <v>133</v>
      </c>
      <c r="C47" s="16" t="s">
        <v>134</v>
      </c>
      <c r="D47" s="17" t="s">
        <v>169</v>
      </c>
      <c r="E47" s="18" t="s">
        <v>135</v>
      </c>
      <c r="F47" s="18" t="s">
        <v>136</v>
      </c>
      <c r="G47" s="19">
        <v>1086652.31</v>
      </c>
      <c r="H47" s="19"/>
      <c r="I47" s="19"/>
      <c r="J47" s="20">
        <f t="shared" ref="J47:J55" si="1">G47-H47+I47</f>
        <v>1086652.31</v>
      </c>
      <c r="K47" s="19"/>
      <c r="L47" s="18" t="s">
        <v>24</v>
      </c>
      <c r="M47" s="18" t="s">
        <v>85</v>
      </c>
      <c r="N47" s="21">
        <v>666.61</v>
      </c>
      <c r="O47" s="18" t="s">
        <v>26</v>
      </c>
      <c r="P47" s="18">
        <v>100</v>
      </c>
      <c r="Q47" s="18">
        <v>333</v>
      </c>
      <c r="R47" s="18" t="s">
        <v>27</v>
      </c>
    </row>
    <row r="48" spans="1:25" s="1" customFormat="1" ht="45.75" customHeight="1">
      <c r="A48" s="14"/>
      <c r="B48" s="15" t="s">
        <v>133</v>
      </c>
      <c r="C48" s="16" t="s">
        <v>137</v>
      </c>
      <c r="D48" s="17" t="s">
        <v>170</v>
      </c>
      <c r="E48" s="18" t="s">
        <v>138</v>
      </c>
      <c r="F48" s="18" t="s">
        <v>136</v>
      </c>
      <c r="G48" s="19">
        <v>745339.5</v>
      </c>
      <c r="H48" s="19"/>
      <c r="I48" s="19"/>
      <c r="J48" s="20">
        <f t="shared" si="1"/>
        <v>745339.5</v>
      </c>
      <c r="K48" s="19"/>
      <c r="L48" s="18" t="s">
        <v>24</v>
      </c>
      <c r="M48" s="18" t="s">
        <v>85</v>
      </c>
      <c r="N48" s="21">
        <v>626.27</v>
      </c>
      <c r="O48" s="18" t="s">
        <v>26</v>
      </c>
      <c r="P48" s="18">
        <v>100</v>
      </c>
      <c r="Q48" s="18">
        <v>251</v>
      </c>
      <c r="R48" s="18" t="s">
        <v>27</v>
      </c>
    </row>
    <row r="49" spans="1:19" s="1" customFormat="1" ht="45.75" customHeight="1">
      <c r="A49" s="14"/>
      <c r="B49" s="15" t="s">
        <v>139</v>
      </c>
      <c r="C49" s="16" t="s">
        <v>140</v>
      </c>
      <c r="D49" s="17" t="s">
        <v>171</v>
      </c>
      <c r="E49" s="18" t="s">
        <v>141</v>
      </c>
      <c r="F49" s="18" t="s">
        <v>136</v>
      </c>
      <c r="G49" s="19">
        <v>1691167.9</v>
      </c>
      <c r="H49" s="19"/>
      <c r="I49" s="19"/>
      <c r="J49" s="20">
        <f t="shared" si="1"/>
        <v>1691167.9</v>
      </c>
      <c r="K49" s="19"/>
      <c r="L49" s="18" t="s">
        <v>24</v>
      </c>
      <c r="M49" s="18" t="s">
        <v>85</v>
      </c>
      <c r="N49" s="21">
        <v>1385.23</v>
      </c>
      <c r="O49" s="18" t="s">
        <v>26</v>
      </c>
      <c r="P49" s="18">
        <v>144</v>
      </c>
      <c r="Q49" s="18">
        <v>524</v>
      </c>
      <c r="R49" s="18" t="s">
        <v>27</v>
      </c>
    </row>
    <row r="50" spans="1:19" s="1" customFormat="1" ht="48.75" customHeight="1">
      <c r="A50" s="14"/>
      <c r="B50" s="15" t="s">
        <v>139</v>
      </c>
      <c r="C50" s="16" t="s">
        <v>142</v>
      </c>
      <c r="D50" s="17" t="s">
        <v>172</v>
      </c>
      <c r="E50" s="18" t="s">
        <v>143</v>
      </c>
      <c r="F50" s="18" t="s">
        <v>136</v>
      </c>
      <c r="G50" s="19">
        <v>1170312.02</v>
      </c>
      <c r="H50" s="19"/>
      <c r="I50" s="19"/>
      <c r="J50" s="20">
        <f t="shared" si="1"/>
        <v>1170312.02</v>
      </c>
      <c r="K50" s="19"/>
      <c r="L50" s="18" t="s">
        <v>24</v>
      </c>
      <c r="M50" s="18" t="s">
        <v>85</v>
      </c>
      <c r="N50" s="21">
        <v>881.61</v>
      </c>
      <c r="O50" s="18" t="s">
        <v>26</v>
      </c>
      <c r="P50" s="18">
        <v>48</v>
      </c>
      <c r="Q50" s="18">
        <v>333</v>
      </c>
      <c r="R50" s="18" t="s">
        <v>27</v>
      </c>
    </row>
    <row r="51" spans="1:19" s="1" customFormat="1" ht="41.25" customHeight="1">
      <c r="A51" s="14"/>
      <c r="B51" s="15" t="s">
        <v>144</v>
      </c>
      <c r="C51" s="16" t="s">
        <v>145</v>
      </c>
      <c r="D51" s="17" t="s">
        <v>173</v>
      </c>
      <c r="E51" s="18" t="s">
        <v>146</v>
      </c>
      <c r="F51" s="18" t="s">
        <v>136</v>
      </c>
      <c r="G51" s="19">
        <v>1196990.68</v>
      </c>
      <c r="H51" s="19"/>
      <c r="I51" s="19"/>
      <c r="J51" s="20">
        <f t="shared" si="1"/>
        <v>1196990.68</v>
      </c>
      <c r="K51" s="19"/>
      <c r="L51" s="18" t="s">
        <v>24</v>
      </c>
      <c r="M51" s="18" t="s">
        <v>85</v>
      </c>
      <c r="N51" s="21">
        <v>909.5</v>
      </c>
      <c r="O51" s="18" t="s">
        <v>26</v>
      </c>
      <c r="P51" s="18">
        <v>100</v>
      </c>
      <c r="Q51" s="18">
        <v>462</v>
      </c>
      <c r="R51" s="18" t="s">
        <v>27</v>
      </c>
    </row>
    <row r="52" spans="1:19" s="1" customFormat="1" ht="50.25" customHeight="1">
      <c r="A52" s="14"/>
      <c r="B52" s="15" t="s">
        <v>147</v>
      </c>
      <c r="C52" s="16" t="s">
        <v>148</v>
      </c>
      <c r="D52" s="17" t="s">
        <v>174</v>
      </c>
      <c r="E52" s="18" t="s">
        <v>149</v>
      </c>
      <c r="F52" s="18" t="s">
        <v>136</v>
      </c>
      <c r="G52" s="19">
        <v>1687936.67</v>
      </c>
      <c r="H52" s="19"/>
      <c r="I52" s="19"/>
      <c r="J52" s="20">
        <f t="shared" si="1"/>
        <v>1687936.67</v>
      </c>
      <c r="K52" s="19"/>
      <c r="L52" s="18" t="s">
        <v>24</v>
      </c>
      <c r="M52" s="18" t="s">
        <v>85</v>
      </c>
      <c r="N52" s="21">
        <v>1224.2</v>
      </c>
      <c r="O52" s="18" t="s">
        <v>26</v>
      </c>
      <c r="P52" s="18">
        <v>156</v>
      </c>
      <c r="Q52" s="18">
        <v>521</v>
      </c>
      <c r="R52" s="18" t="s">
        <v>27</v>
      </c>
    </row>
    <row r="53" spans="1:19" s="1" customFormat="1" ht="41.25" customHeight="1">
      <c r="A53" s="14"/>
      <c r="B53" s="15" t="s">
        <v>150</v>
      </c>
      <c r="C53" s="16" t="s">
        <v>151</v>
      </c>
      <c r="D53" s="17" t="s">
        <v>175</v>
      </c>
      <c r="E53" s="18" t="s">
        <v>152</v>
      </c>
      <c r="F53" s="18" t="s">
        <v>136</v>
      </c>
      <c r="G53" s="19">
        <v>2354265.7400000002</v>
      </c>
      <c r="H53" s="19"/>
      <c r="I53" s="19"/>
      <c r="J53" s="20">
        <f t="shared" si="1"/>
        <v>2354265.7400000002</v>
      </c>
      <c r="K53" s="19"/>
      <c r="L53" s="18" t="s">
        <v>24</v>
      </c>
      <c r="M53" s="18" t="s">
        <v>85</v>
      </c>
      <c r="N53" s="21">
        <v>2024.51</v>
      </c>
      <c r="O53" s="18" t="s">
        <v>26</v>
      </c>
      <c r="P53" s="18">
        <v>120</v>
      </c>
      <c r="Q53" s="18">
        <v>766</v>
      </c>
      <c r="R53" s="18" t="s">
        <v>27</v>
      </c>
    </row>
    <row r="54" spans="1:19" s="1" customFormat="1" ht="48" customHeight="1">
      <c r="A54" s="14"/>
      <c r="B54" s="15" t="s">
        <v>153</v>
      </c>
      <c r="C54" s="16" t="s">
        <v>154</v>
      </c>
      <c r="D54" s="17" t="s">
        <v>176</v>
      </c>
      <c r="E54" s="18" t="s">
        <v>155</v>
      </c>
      <c r="F54" s="18" t="s">
        <v>136</v>
      </c>
      <c r="G54" s="19">
        <v>2125966.2799999998</v>
      </c>
      <c r="H54" s="19"/>
      <c r="I54" s="19"/>
      <c r="J54" s="20">
        <f t="shared" si="1"/>
        <v>2125966.2799999998</v>
      </c>
      <c r="K54" s="19"/>
      <c r="L54" s="18" t="s">
        <v>24</v>
      </c>
      <c r="M54" s="18" t="s">
        <v>85</v>
      </c>
      <c r="N54" s="21">
        <v>2322.73</v>
      </c>
      <c r="O54" s="18" t="s">
        <v>26</v>
      </c>
      <c r="P54" s="18">
        <v>292</v>
      </c>
      <c r="Q54" s="18">
        <v>601</v>
      </c>
      <c r="R54" s="18" t="s">
        <v>27</v>
      </c>
    </row>
    <row r="55" spans="1:19" s="1" customFormat="1" ht="41.25" customHeight="1">
      <c r="A55" s="14"/>
      <c r="B55" s="15" t="s">
        <v>153</v>
      </c>
      <c r="C55" s="16" t="s">
        <v>156</v>
      </c>
      <c r="D55" s="17" t="s">
        <v>177</v>
      </c>
      <c r="E55" s="18" t="s">
        <v>157</v>
      </c>
      <c r="F55" s="18" t="s">
        <v>136</v>
      </c>
      <c r="G55" s="19">
        <v>1310025.8</v>
      </c>
      <c r="H55" s="19"/>
      <c r="I55" s="19"/>
      <c r="J55" s="20">
        <f t="shared" si="1"/>
        <v>1310025.8</v>
      </c>
      <c r="K55" s="19"/>
      <c r="L55" s="18" t="s">
        <v>24</v>
      </c>
      <c r="M55" s="18" t="s">
        <v>85</v>
      </c>
      <c r="N55" s="21">
        <v>823.96</v>
      </c>
      <c r="O55" s="18" t="s">
        <v>26</v>
      </c>
      <c r="P55" s="18">
        <v>68</v>
      </c>
      <c r="Q55" s="18">
        <v>353</v>
      </c>
      <c r="R55" s="18" t="s">
        <v>27</v>
      </c>
    </row>
    <row r="56" spans="1:19" s="2" customFormat="1" ht="31.5" customHeight="1">
      <c r="A56" s="14"/>
      <c r="B56" s="33"/>
      <c r="C56" s="34"/>
      <c r="D56" s="35" t="s">
        <v>131</v>
      </c>
      <c r="E56" s="35"/>
      <c r="F56" s="35"/>
      <c r="G56" s="36">
        <f>SUM(G47:G55)</f>
        <v>13368656.9</v>
      </c>
      <c r="H56" s="36">
        <f t="shared" ref="H56:J56" si="2">SUM(H47:H55)</f>
        <v>0</v>
      </c>
      <c r="I56" s="36">
        <f t="shared" si="2"/>
        <v>0</v>
      </c>
      <c r="J56" s="36">
        <f t="shared" si="2"/>
        <v>13368656.9</v>
      </c>
      <c r="K56" s="37"/>
      <c r="L56" s="38"/>
      <c r="M56" s="38"/>
      <c r="N56" s="39"/>
      <c r="O56" s="35"/>
      <c r="P56" s="35"/>
      <c r="Q56" s="35"/>
      <c r="R56" s="35"/>
    </row>
    <row r="57" spans="1:19" ht="22.5" customHeight="1">
      <c r="B57" s="40"/>
      <c r="C57" s="41"/>
      <c r="D57" s="42"/>
      <c r="E57" s="42"/>
      <c r="F57" s="42"/>
      <c r="G57" s="43"/>
      <c r="H57" s="44"/>
      <c r="I57" s="44"/>
      <c r="J57" s="43"/>
      <c r="K57" s="44"/>
      <c r="L57" s="45"/>
      <c r="M57" s="45"/>
      <c r="N57" s="46"/>
      <c r="O57" s="45"/>
      <c r="P57" s="45"/>
      <c r="Q57" s="45"/>
      <c r="R57" s="41"/>
    </row>
    <row r="58" spans="1:19" ht="18.75" customHeight="1">
      <c r="B58" s="47"/>
      <c r="C58" s="48"/>
      <c r="D58" s="49" t="s">
        <v>158</v>
      </c>
      <c r="E58" s="49"/>
      <c r="F58" s="49"/>
      <c r="G58" s="50">
        <f>SUM(G45+G56)</f>
        <v>47856512.810000002</v>
      </c>
      <c r="H58" s="50">
        <f t="shared" ref="H58:J58" si="3">SUM(H45+H56)</f>
        <v>0</v>
      </c>
      <c r="I58" s="50">
        <f t="shared" si="3"/>
        <v>0</v>
      </c>
      <c r="J58" s="50">
        <f t="shared" si="3"/>
        <v>47856512.810000002</v>
      </c>
      <c r="K58" s="51"/>
      <c r="L58" s="52"/>
      <c r="M58" s="52"/>
      <c r="N58" s="53"/>
      <c r="O58" s="52"/>
      <c r="P58" s="52"/>
      <c r="Q58" s="52"/>
      <c r="R58" s="54"/>
      <c r="S58" s="10"/>
    </row>
    <row r="59" spans="1:19" ht="18.75" customHeight="1">
      <c r="B59" s="47"/>
      <c r="C59" s="48"/>
      <c r="D59" s="55" t="s">
        <v>159</v>
      </c>
      <c r="E59" s="55"/>
      <c r="F59" s="55"/>
      <c r="G59" s="56">
        <v>76328507</v>
      </c>
      <c r="H59" s="57"/>
      <c r="I59" s="58"/>
      <c r="J59" s="56">
        <f>G59</f>
        <v>76328507</v>
      </c>
      <c r="K59" s="58"/>
      <c r="L59" s="59"/>
      <c r="M59" s="59"/>
      <c r="N59" s="53"/>
      <c r="O59" s="52"/>
      <c r="P59" s="52"/>
      <c r="Q59" s="52"/>
      <c r="R59" s="60"/>
    </row>
    <row r="60" spans="1:19" ht="18.75" customHeight="1">
      <c r="B60" s="61"/>
      <c r="C60" s="62"/>
      <c r="D60" s="63" t="s">
        <v>160</v>
      </c>
      <c r="E60" s="63"/>
      <c r="F60" s="63"/>
      <c r="G60" s="64">
        <f>G59-G58</f>
        <v>28471994.189999998</v>
      </c>
      <c r="H60" s="65"/>
      <c r="I60" s="66"/>
      <c r="J60" s="64">
        <f>J59-J58</f>
        <v>28471994.189999998</v>
      </c>
      <c r="K60" s="66"/>
      <c r="L60" s="52"/>
      <c r="M60" s="52"/>
      <c r="N60" s="53"/>
      <c r="O60" s="52"/>
      <c r="P60" s="52"/>
      <c r="Q60" s="52"/>
      <c r="R60" s="60"/>
    </row>
  </sheetData>
  <autoFilter ref="B8:R56" xr:uid="{00000000-0009-0000-0000-000000000000}">
    <filterColumn colId="5" showButton="0"/>
    <filterColumn colId="6" showButton="0"/>
    <filterColumn colId="7" showButton="0"/>
  </autoFilter>
  <mergeCells count="17">
    <mergeCell ref="C46:R46"/>
    <mergeCell ref="B11:R11"/>
    <mergeCell ref="B1:S1"/>
    <mergeCell ref="B2:S2"/>
    <mergeCell ref="B3:S4"/>
    <mergeCell ref="L8:L10"/>
    <mergeCell ref="M8:N9"/>
    <mergeCell ref="O8:P9"/>
    <mergeCell ref="Q8:Q10"/>
    <mergeCell ref="R8:R10"/>
    <mergeCell ref="B8:B10"/>
    <mergeCell ref="C8:C10"/>
    <mergeCell ref="D8:D10"/>
    <mergeCell ref="E8:E10"/>
    <mergeCell ref="F8:F10"/>
    <mergeCell ref="G8:J8"/>
    <mergeCell ref="I7:R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2021-09-29T18:09:39Z</cp:lastPrinted>
  <dcterms:created xsi:type="dcterms:W3CDTF">2021-09-29T16:55:49Z</dcterms:created>
  <dcterms:modified xsi:type="dcterms:W3CDTF">2021-10-06T16:48:11Z</dcterms:modified>
</cp:coreProperties>
</file>