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F1_ESF" sheetId="1" r:id="rId1"/>
    <sheet name="EA" sheetId="2" r:id="rId2"/>
    <sheet name="EFE" sheetId="3" r:id="rId3"/>
    <sheet name="EVHP" sheetId="4" r:id="rId4"/>
    <sheet name="ECSF" sheetId="5" r:id="rId5"/>
    <sheet name="IPC" sheetId="6" r:id="rId6"/>
    <sheet name="EAA" sheetId="7" r:id="rId7"/>
    <sheet name="F2_IADPOP" sheetId="8" r:id="rId8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<sst xmlns="http://schemas.openxmlformats.org/spreadsheetml/2006/main" count="462" uniqueCount="368">
  <si>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</si>
  <si>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</si>
  <si>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</si>
  <si>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</si>
  <si>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</si>
  <si>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</si>
  <si>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</si>
  <si>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</si>
  <si>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</si>
  <si>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</si>
  <si>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</si>
  <si>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</si>
  <si>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</si>
  <si>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</si>
  <si>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</si>
  <si>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</si>
  <si>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</si>
  <si>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</si>
  <si>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</si>
  <si>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</si>
  <si>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</si>
  <si>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</si>
  <si>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</si>
  <si>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</si>
  <si>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</si>
  <si>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</si>
  <si>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</si>
  <si>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</si>
  <si>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</si>
  <si>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</si>
  <si>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</si>
  <si>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</si>
  <si>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</si>
  <si>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</si>
  <si>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</si>
  <si>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</si>
  <si>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</si>
  <si>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</si>
  <si>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</si>
  <si>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</si>
  <si>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</si>
  <si>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</si>
  <si>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</si>
  <si>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</si>
  <si>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</si>
  <si>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</si>
  <si>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</si>
  <si>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</si>
  <si>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</si>
  <si>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</si>
  <si>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</si>
  <si>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</si>
  <si>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</si>
  <si>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</si>
  <si>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</si>
  <si>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</si>
  <si>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MUNICIPIO DE TEPIC NAYARIT</t>
  </si>
  <si>
    <t>Del 1 de Enero al 30 de Septiembre de 2021</t>
  </si>
  <si>
    <t>Estado de Flujos de Efectivo</t>
  </si>
  <si>
    <t>Del 1 de Enero al 30 de Septiembre de 2021 y 2020</t>
  </si>
  <si>
    <t>Flujos de Efectivo de las Actividades de Operación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</si>
  <si>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</si>
  <si>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</si>
  <si>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</si>
  <si>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</si>
  <si>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</si>
  <si>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</si>
  <si>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</si>
  <si>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</si>
  <si>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</si>
  <si>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</si>
  <si>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</si>
  <si>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</si>
  <si>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</si>
  <si>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</si>
  <si>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</si>
  <si>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</si>
  <si>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</si>
  <si>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</si>
  <si>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</si>
  <si>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</si>
  <si>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</si>
  <si>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</si>
  <si>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</si>
  <si>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</si>
  <si>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</si>
  <si>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</si>
  <si>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</si>
  <si>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</si>
  <si>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</si>
  <si>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</si>
  <si>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</si>
  <si>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</si>
  <si>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</si>
  <si>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</si>
  <si>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</si>
  <si>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</si>
  <si>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</si>
  <si>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</si>
  <si>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</si>
  <si>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</si>
  <si>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</si>
  <si>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</si>
  <si>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</si>
  <si>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</si>
  <si>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</si>
  <si>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</si>
  <si>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</si>
  <si>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</si>
  <si>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</si>
  <si>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 xml:space="preserve">HACIENDA PÚBLICA/PATRIMONIO CONTRIBUIDO NETO DE 2020 </t>
  </si>
  <si>
    <t>Actualización de la Hacienda Pública/Patrimonio</t>
  </si>
  <si>
    <t xml:space="preserve">HACIENDA PÚBLICA /PATRIMONIO GENERADO NETO DE 2020 </t>
  </si>
  <si>
    <t>Resultados del Ejercicio (Ahorro/Desahorro)</t>
  </si>
  <si>
    <t xml:space="preserve">Revalúos  </t>
  </si>
  <si>
    <t xml:space="preserve">EXCESO O INSUFICIENCIA EN LA ACTUALIZACIÓN DE LA HACIENDA PÚBLICA/ PATRIMONIO NETO DE 2020 </t>
  </si>
  <si>
    <t>Resultado por Posición  Monetaria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</si>
  <si>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</si>
  <si>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</si>
  <si>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</si>
  <si>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</si>
  <si>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</si>
  <si>
    <t>MUNICIPIO DE TEPIC NAYARIT (a)</t>
  </si>
  <si>
    <t>Estado de Situación Financiera Detallado - LDF</t>
  </si>
  <si>
    <t>Al 31 de diciembre de 2020 y al 30 de Septiembre de 2021 (b)</t>
  </si>
  <si>
    <t>(PESOS)</t>
  </si>
  <si>
    <t>Concepto (c)</t>
  </si>
  <si>
    <t>2021 (d)</t>
  </si>
  <si>
    <t>31 de diciembre de 2020 (e)</t>
  </si>
  <si>
    <t>ACTIVO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</si>
  <si>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</si>
  <si>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</si>
  <si>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</si>
  <si>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</si>
  <si>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</si>
  <si>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</si>
  <si>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</si>
  <si>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</si>
  <si>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</si>
  <si>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</si>
  <si>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</si>
  <si>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</si>
  <si>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</si>
  <si>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</si>
  <si>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</si>
  <si>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</si>
  <si>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</si>
  <si>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</si>
  <si>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</si>
  <si>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</si>
  <si>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</si>
  <si>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</si>
  <si>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</si>
  <si>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</si>
  <si>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</si>
  <si>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</si>
  <si>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</si>
  <si>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</si>
  <si>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</si>
  <si>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</si>
  <si>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</si>
  <si>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</si>
  <si>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</si>
  <si>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</si>
  <si>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</si>
  <si>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</si>
  <si>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</si>
  <si>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</si>
  <si>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</si>
  <si>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</si>
  <si>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</si>
  <si>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</si>
  <si>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</si>
  <si>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</si>
  <si>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</si>
  <si>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</si>
  <si>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</si>
  <si>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</si>
  <si>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</si>
  <si>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</si>
  <si>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</si>
  <si>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</si>
  <si>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</si>
  <si>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</si>
  <si>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</si>
  <si>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</si>
  <si>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</si>
  <si>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</si>
  <si>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</si>
  <si>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</si>
  <si>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</si>
  <si>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</si>
  <si>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</si>
  <si>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</si>
  <si>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</si>
  <si>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</si>
  <si>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</si>
  <si>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</si>
  <si>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</si>
  <si>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</si>
  <si>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</si>
  <si>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</si>
  <si>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</si>
  <si>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</si>
  <si>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</si>
  <si>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</si>
  <si>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</si>
  <si>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</si>
  <si>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</si>
  <si>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</si>
  <si>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</si>
  <si>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</si>
  <si>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</si>
  <si>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</si>
  <si>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</si>
  <si>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</si>
  <si>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</si>
  <si>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</si>
  <si>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</si>
  <si>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</si>
  <si>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</si>
  <si>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</si>
  <si>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</si>
  <si>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</si>
  <si>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</si>
  <si>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</si>
  <si>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</si>
  <si>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</si>
  <si>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</si>
  <si>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</si>
  <si>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</si>
  <si>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</si>
  <si>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</si>
  <si>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</si>
  <si>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</si>
  <si>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</si>
  <si>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</si>
  <si>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</si>
  <si>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</si>
  <si>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</si>
  <si>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</si>
  <si>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Del 1 de Enero al 30 de Septiembre de 2021 (b)</t>
  </si>
  <si>
    <t>Informe Analítico de la Deuda Pública y Otros Pasivos - LDF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</si>
  <si>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</si>
  <si>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</si>
  <si>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</si>
  <si>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</si>
  <si>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</si>
  <si>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</si>
  <si>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</si>
  <si>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</si>
  <si>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</si>
  <si>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</si>
  <si>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</si>
  <si>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</si>
  <si>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</si>
  <si>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</si>
  <si>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</si>
  <si>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</si>
  <si>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</si>
  <si>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</si>
  <si>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</si>
  <si>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</si>
  <si>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</si>
  <si>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</si>
  <si>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</si>
  <si>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</si>
  <si>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</si>
  <si>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</si>
  <si>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</si>
  <si>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</si>
  <si>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</si>
  <si>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</si>
  <si>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</si>
  <si>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</si>
  <si>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</si>
  <si>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</si>
  <si>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</si>
  <si>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</si>
  <si>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</si>
  <si>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</si>
  <si>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</si>
  <si>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</si>
  <si>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</si>
  <si>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</si>
  <si>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</si>
  <si>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</si>
  <si>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</si>
  <si>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</si>
  <si>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</si>
  <si>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</si>
  <si>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</si>
  <si>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de Pasivos Contingentes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</si>
  <si>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</si>
  <si>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Cuenta</t>
  </si>
  <si>
    <t>Importe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</si>
  <si>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</si>
  <si>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</si>
  <si>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</si>
  <si>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</si>
  <si>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</si>
  <si>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</si>
  <si>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</si>
  <si>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</si>
  <si>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</si>
  <si>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TOTAL DEL  ACTIVO</t>
  </si>
  <si>
    <t>Estado de Actividades</t>
  </si>
  <si>
    <t>Del 01/jul./2021 al 30/sep./2021</t>
  </si>
  <si>
    <t>(Cifras en Pesos)</t>
  </si>
  <si>
    <t>2021</t>
  </si>
  <si>
    <t>2020</t>
  </si>
  <si>
    <t>INGRESOS Y OTROS BENEFICIOS</t>
  </si>
  <si>
    <t xml:space="preserve">       INGRESOS DE GESTIÓN</t>
  </si>
  <si>
    <t xml:space="preserve">             IMPUESTOS</t>
  </si>
  <si>
    <t xml:space="preserve">             CUOTAS Y APORTACIONES DE SEGURIDAD SOCIAL</t>
  </si>
  <si>
    <t xml:space="preserve">             CONTRIBUCIONES DE MEJORAS</t>
  </si>
  <si>
    <t xml:space="preserve">             DERECHOS</t>
  </si>
  <si>
    <t xml:space="preserve">             PRODUCTOS</t>
  </si>
  <si>
    <t xml:space="preserve">             APROVECHAMIENTOS</t>
  </si>
  <si>
    <t xml:space="preserve">             INGRESOS POR VENTA DE BIENES Y PRESTACIÓN DE SERVICIOS</t>
  </si>
  <si>
    <t xml:space="preserve">               </t>
  </si>
  <si>
    <t xml:space="preserve">       PARTICIPACIONES, APORTACIONES, CONVENIOS, INCENTIVOS DERIVADOS DE LA COLABORACIÓN FISCAL, FONDOS DISTINTOS DE APORTACIONES, TRANSFERENCIAS, ASIGNACIONES, SUBSIDIOS Y SUBVENCIONES, Y PENSIONES Y JUBILACIONES</t>
  </si>
  <si>
    <t xml:space="preserve">             PARTICIPACIONES, APORTACIONES, CONVENIOS, INCENTIVOS DERIVADOS DE LA COLABORACIÓN FISCAL Y FONDOS DISTINTOS DE APORTACIONES</t>
  </si>
  <si>
    <t xml:space="preserve">             TRANSFERENCIAS, ASIGNACIONES, SUBSIDIOS Y SUBVENCIONES, Y PENSIONES Y JUBILACIONES</t>
  </si>
  <si>
    <t xml:space="preserve">       OTROS INGRESOS Y BENEFICIOS</t>
  </si>
  <si>
    <t xml:space="preserve">             INGRESOS FINANCIEROS</t>
  </si>
  <si>
    <t xml:space="preserve">             INCREMENTO POR VARIACIÓN DE INVENTARIOS</t>
  </si>
  <si>
    <t xml:space="preserve">             DISMINUCIÓN DEL EXCESO DE ESTIMACIONES POR PÉRDIDA O DETERIORO U OBSOLESCENCIA</t>
  </si>
  <si>
    <t xml:space="preserve">             DISMINUCIÓN DEL EXCESO DE PROVISIONES</t>
  </si>
  <si>
    <t xml:space="preserve">             OTROS INGRESOS Y BENEFICIOS VARIOS</t>
  </si>
  <si>
    <t>Total de Ingresos y Otros Beneficios</t>
  </si>
  <si>
    <t>GASTOS Y OTRAS PÉRDIDAS</t>
  </si>
  <si>
    <t xml:space="preserve">       GASTOS DE FUNCIONAMIENTO</t>
  </si>
  <si>
    <t xml:space="preserve">             SERVICIOS PERSONALES</t>
  </si>
  <si>
    <t xml:space="preserve">             MATERIALES Y SUMINISTROS</t>
  </si>
  <si>
    <t xml:space="preserve">             SERVICIOS GENERALES</t>
  </si>
  <si>
    <t xml:space="preserve">       TRANSFERENCIAS, ASIGNACIONES, SUBSIDIOS Y OTRAS AYUDAS</t>
  </si>
  <si>
    <t xml:space="preserve">             TRANSFERENCIAS INTERNAS Y ASIGNACIONES AL SECTOR PÚBLICO</t>
  </si>
  <si>
    <t xml:space="preserve">             TRANSFERENCIAS AL RESTO DEL SECTOR PÚBLICO</t>
  </si>
  <si>
    <t xml:space="preserve">             SUBSIDIOS Y SUBVENCIONES</t>
  </si>
  <si>
    <t xml:space="preserve">             AYUDAS SOCIALES</t>
  </si>
  <si>
    <t xml:space="preserve">             PENSIONES Y JUBILACIONES</t>
  </si>
  <si>
    <t xml:space="preserve">             TRANSFERENCIAS A FIDEICOMISOS, MANDATOS Y CONTRATOS ANÁLOGOS</t>
  </si>
  <si>
    <t xml:space="preserve">             TRANSFERENCIAS A LA SEGURIDAD SOCIAL</t>
  </si>
  <si>
    <t xml:space="preserve">             DONATIVOS</t>
  </si>
  <si>
    <t xml:space="preserve">             TRANSFERENCIAS AL EXTERIOR</t>
  </si>
  <si>
    <t xml:space="preserve">       PARTICIPACIONES Y APORTACIONES</t>
  </si>
  <si>
    <t xml:space="preserve">             PARTICIPACIONES</t>
  </si>
  <si>
    <t xml:space="preserve">             APORTACIONES</t>
  </si>
  <si>
    <t xml:space="preserve">             CONVENIOS</t>
  </si>
  <si>
    <t xml:space="preserve">       INTERESES, COMISIONES Y OTROS GASTOS DE LA DEUDA PÚBLICA</t>
  </si>
  <si>
    <t xml:space="preserve">             INTERESES DE LA DEUDA PÚBLICA</t>
  </si>
  <si>
    <t xml:space="preserve">             COMISIONES DE LA DEUDA PÚBLICA</t>
  </si>
  <si>
    <t xml:space="preserve">             GASTOS DE LA DEUDA PÚBLICA</t>
  </si>
  <si>
    <t xml:space="preserve">             COSTO POR COBERTURAS</t>
  </si>
  <si>
    <t xml:space="preserve">             APOYOS FINANCIEROS</t>
  </si>
  <si>
    <t xml:space="preserve">       OTROS GASTOS Y PÉRDIDAS EXTRAORDINARIAS</t>
  </si>
  <si>
    <t xml:space="preserve">             ESTIMACIONES, DEPRECIACIONES, DETERIOROS, OBSOLESCENCIA Y AMORTIZACIONES</t>
  </si>
  <si>
    <t xml:space="preserve">             PROVISIONES</t>
  </si>
  <si>
    <t xml:space="preserve">             DISMINUCIÓN DE INVENTARIOS</t>
  </si>
  <si>
    <t xml:space="preserve">             AUMENTO POR INSUFICIENCIA DE ESTIMACIONES POR PÉRDIDA O DETERIORO U OBSOLESCENCIA</t>
  </si>
  <si>
    <t xml:space="preserve">             AUMENTO POR INSUFICIENCIA DE PROVISIONES</t>
  </si>
  <si>
    <t xml:space="preserve">             OTROS GASTOS</t>
  </si>
  <si>
    <t xml:space="preserve">       INVERSIÓN PÚBLICA</t>
  </si>
  <si>
    <t xml:space="preserve">             INVERSIÓN PÚBLICA NO CAPITALIZABLE</t>
  </si>
  <si>
    <t>Total de Gastos y otras Pérdidas</t>
  </si>
  <si>
    <t>Resultado del Ejercicio (Ahorro/Desahorro)</t>
  </si>
  <si>
    <t>NO APLICA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</si>
</sst>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\-0\ "/>
    <numFmt numFmtId="173" formatCode="General_)"/>
    <numFmt numFmtId="174" formatCode="#,##0_ ;\-#,##0\ "/>
    <numFmt numFmtId="175" formatCode="#,##0_ ;[Red]\-#,##0\ "/>
    <numFmt numFmtId="176" formatCode="&quot;$&quot;#,##0.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2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63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FFFFFF"/>
      <name val="Arial"/>
      <family val="2"/>
    </font>
    <font>
      <sz val="7"/>
      <color rgb="FFFFFFFF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>
        <color theme="0" tint="-0.4999699890613556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316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5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5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5" applyFont="1" applyFill="1" applyBorder="1" applyAlignment="1">
      <alignment vertical="top"/>
      <protection/>
    </xf>
    <xf numFmtId="0" fontId="8" fillId="33" borderId="0" xfId="55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5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71" fontId="4" fillId="33" borderId="13" xfId="48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71" fontId="4" fillId="33" borderId="0" xfId="48" applyFont="1" applyFill="1" applyBorder="1" applyAlignment="1">
      <alignment/>
    </xf>
    <xf numFmtId="171" fontId="4" fillId="33" borderId="0" xfId="48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8" applyNumberFormat="1" applyFont="1" applyFill="1" applyBorder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>
      <alignment/>
    </xf>
    <xf numFmtId="0" fontId="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3" fillId="33" borderId="0" xfId="55" applyFont="1" applyFill="1" applyAlignment="1">
      <alignment horizontal="centerContinuous"/>
      <protection/>
    </xf>
    <xf numFmtId="0" fontId="6" fillId="33" borderId="0" xfId="0" applyFont="1" applyFill="1" applyAlignment="1">
      <alignment horizontal="centerContinuous"/>
    </xf>
    <xf numFmtId="0" fontId="4" fillId="33" borderId="0" xfId="55" applyFont="1" applyFill="1" applyAlignment="1">
      <alignment horizontal="centerContinuous" vertical="center"/>
      <protection/>
    </xf>
    <xf numFmtId="0" fontId="4" fillId="33" borderId="0" xfId="55" applyFont="1" applyFill="1" applyAlignment="1">
      <alignment horizontal="center" vertical="top"/>
      <protection/>
    </xf>
    <xf numFmtId="0" fontId="9" fillId="33" borderId="0" xfId="0" applyFont="1" applyFill="1" applyAlignment="1">
      <alignment vertical="center"/>
    </xf>
    <xf numFmtId="0" fontId="6" fillId="33" borderId="10" xfId="0" applyFont="1" applyFill="1" applyBorder="1" applyAlignment="1">
      <alignment/>
    </xf>
    <xf numFmtId="0" fontId="3" fillId="33" borderId="0" xfId="55" applyFont="1" applyFill="1" applyAlignment="1">
      <alignment vertical="center"/>
      <protection/>
    </xf>
    <xf numFmtId="0" fontId="4" fillId="33" borderId="0" xfId="55" applyFont="1" applyFill="1" applyAlignment="1">
      <alignment vertical="top"/>
      <protection/>
    </xf>
    <xf numFmtId="0" fontId="6" fillId="33" borderId="0" xfId="0" applyFont="1" applyFill="1" applyAlignment="1">
      <alignment vertical="top"/>
    </xf>
    <xf numFmtId="0" fontId="3" fillId="33" borderId="0" xfId="55" applyFont="1" applyFill="1" applyAlignment="1">
      <alignment vertical="top"/>
      <protection/>
    </xf>
    <xf numFmtId="0" fontId="3" fillId="33" borderId="0" xfId="55" applyFont="1" applyFill="1" applyAlignment="1">
      <alignment horizontal="left" vertical="top"/>
      <protection/>
    </xf>
    <xf numFmtId="3" fontId="3" fillId="33" borderId="0" xfId="55" applyNumberFormat="1" applyFont="1" applyFill="1" applyAlignment="1">
      <alignment vertical="top"/>
      <protection/>
    </xf>
    <xf numFmtId="3" fontId="4" fillId="33" borderId="0" xfId="55" applyNumberFormat="1" applyFont="1" applyFill="1" applyAlignment="1" applyProtection="1">
      <alignment vertical="top"/>
      <protection locked="0"/>
    </xf>
    <xf numFmtId="0" fontId="4" fillId="33" borderId="0" xfId="55" applyFont="1" applyFill="1" applyAlignment="1">
      <alignment horizontal="left" vertical="top"/>
      <protection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3" fontId="3" fillId="33" borderId="0" xfId="55" applyNumberFormat="1" applyFont="1" applyFill="1" applyAlignment="1">
      <alignment horizontal="right" vertical="top" wrapText="1"/>
      <protection/>
    </xf>
    <xf numFmtId="0" fontId="6" fillId="33" borderId="11" xfId="0" applyFont="1" applyFill="1" applyBorder="1" applyAlignment="1">
      <alignment horizontal="left" wrapText="1"/>
    </xf>
    <xf numFmtId="0" fontId="6" fillId="33" borderId="0" xfId="0" applyFont="1" applyFill="1" applyAlignment="1">
      <alignment horizontal="left" wrapText="1"/>
    </xf>
    <xf numFmtId="3" fontId="4" fillId="33" borderId="0" xfId="55" applyNumberFormat="1" applyFont="1" applyFill="1" applyAlignment="1">
      <alignment vertical="top"/>
      <protection/>
    </xf>
    <xf numFmtId="3" fontId="3" fillId="33" borderId="0" xfId="55" applyNumberFormat="1" applyFont="1" applyFill="1" applyAlignment="1" applyProtection="1">
      <alignment horizontal="right" vertical="top" wrapText="1"/>
      <protection locked="0"/>
    </xf>
    <xf numFmtId="0" fontId="6" fillId="33" borderId="12" xfId="0" applyFont="1" applyFill="1" applyBorder="1" applyAlignment="1">
      <alignment vertical="top"/>
    </xf>
    <xf numFmtId="0" fontId="3" fillId="33" borderId="13" xfId="55" applyFont="1" applyFill="1" applyBorder="1" applyAlignment="1">
      <alignment vertical="top"/>
      <protection/>
    </xf>
    <xf numFmtId="3" fontId="4" fillId="33" borderId="13" xfId="55" applyNumberFormat="1" applyFont="1" applyFill="1" applyBorder="1" applyAlignment="1">
      <alignment vertical="top"/>
      <protection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171" fontId="4" fillId="33" borderId="0" xfId="50" applyFont="1" applyFill="1" applyBorder="1" applyAlignment="1">
      <alignment/>
    </xf>
    <xf numFmtId="0" fontId="4" fillId="33" borderId="0" xfId="0" applyFont="1" applyFill="1" applyAlignment="1">
      <alignment vertical="center"/>
    </xf>
    <xf numFmtId="171" fontId="4" fillId="33" borderId="0" xfId="50" applyFont="1" applyFill="1" applyBorder="1" applyAlignment="1" applyProtection="1">
      <alignment/>
      <protection locked="0"/>
    </xf>
    <xf numFmtId="0" fontId="3" fillId="33" borderId="0" xfId="0" applyFont="1" applyFill="1" applyAlignment="1">
      <alignment horizontal="right" vertical="top"/>
    </xf>
    <xf numFmtId="0" fontId="6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" fillId="33" borderId="0" xfId="0" applyFont="1" applyFill="1" applyAlignment="1" applyProtection="1">
      <alignment vertical="top" wrapText="1"/>
      <protection locked="0"/>
    </xf>
    <xf numFmtId="0" fontId="61" fillId="34" borderId="0" xfId="0" applyFont="1" applyFill="1" applyAlignment="1">
      <alignment/>
    </xf>
    <xf numFmtId="0" fontId="61" fillId="34" borderId="0" xfId="0" applyFont="1" applyFill="1" applyAlignment="1">
      <alignment vertical="top"/>
    </xf>
    <xf numFmtId="0" fontId="3" fillId="34" borderId="0" xfId="0" applyFont="1" applyFill="1" applyAlignment="1">
      <alignment/>
    </xf>
    <xf numFmtId="0" fontId="3" fillId="34" borderId="0" xfId="15" applyNumberFormat="1" applyFont="1" applyFill="1" applyAlignment="1">
      <alignment horizontal="centerContinuous" vertical="center"/>
      <protection/>
    </xf>
    <xf numFmtId="0" fontId="3" fillId="34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3" fillId="34" borderId="10" xfId="15" applyNumberFormat="1" applyFont="1" applyFill="1" applyBorder="1" applyAlignment="1">
      <alignment horizontal="centerContinuous" vertical="center"/>
      <protection/>
    </xf>
    <xf numFmtId="0" fontId="3" fillId="34" borderId="11" xfId="15" applyNumberFormat="1" applyFont="1" applyFill="1" applyBorder="1" applyAlignment="1">
      <alignment horizontal="centerContinuous" vertical="center"/>
      <protection/>
    </xf>
    <xf numFmtId="0" fontId="61" fillId="34" borderId="10" xfId="0" applyFont="1" applyFill="1" applyBorder="1" applyAlignment="1">
      <alignment vertical="top"/>
    </xf>
    <xf numFmtId="0" fontId="62" fillId="34" borderId="0" xfId="0" applyFont="1" applyFill="1" applyAlignment="1">
      <alignment horizontal="left" vertical="top"/>
    </xf>
    <xf numFmtId="0" fontId="3" fillId="34" borderId="0" xfId="0" applyFont="1" applyFill="1" applyAlignment="1">
      <alignment vertical="top" wrapText="1"/>
    </xf>
    <xf numFmtId="0" fontId="3" fillId="34" borderId="0" xfId="0" applyFont="1" applyFill="1" applyAlignment="1">
      <alignment vertical="top"/>
    </xf>
    <xf numFmtId="174" fontId="4" fillId="34" borderId="0" xfId="51" applyNumberFormat="1" applyFont="1" applyFill="1" applyBorder="1" applyAlignment="1" applyProtection="1">
      <alignment vertical="top"/>
      <protection locked="0"/>
    </xf>
    <xf numFmtId="0" fontId="4" fillId="34" borderId="0" xfId="0" applyFont="1" applyFill="1" applyAlignment="1" applyProtection="1">
      <alignment vertical="top"/>
      <protection locked="0"/>
    </xf>
    <xf numFmtId="0" fontId="61" fillId="34" borderId="0" xfId="0" applyFont="1" applyFill="1" applyAlignment="1" applyProtection="1">
      <alignment vertical="top"/>
      <protection locked="0"/>
    </xf>
    <xf numFmtId="0" fontId="62" fillId="34" borderId="0" xfId="0" applyFont="1" applyFill="1" applyAlignment="1" applyProtection="1">
      <alignment horizontal="left" vertical="top"/>
      <protection locked="0"/>
    </xf>
    <xf numFmtId="0" fontId="3" fillId="34" borderId="11" xfId="0" applyFont="1" applyFill="1" applyBorder="1" applyAlignment="1">
      <alignment vertical="top" wrapText="1"/>
    </xf>
    <xf numFmtId="0" fontId="63" fillId="34" borderId="10" xfId="0" applyFont="1" applyFill="1" applyBorder="1" applyAlignment="1">
      <alignment vertical="top"/>
    </xf>
    <xf numFmtId="175" fontId="63" fillId="34" borderId="16" xfId="0" applyNumberFormat="1" applyFont="1" applyFill="1" applyBorder="1" applyAlignment="1">
      <alignment horizontal="right" vertical="top"/>
    </xf>
    <xf numFmtId="175" fontId="63" fillId="34" borderId="16" xfId="0" applyNumberFormat="1" applyFont="1" applyFill="1" applyBorder="1" applyAlignment="1" applyProtection="1">
      <alignment horizontal="right" vertical="top"/>
      <protection locked="0"/>
    </xf>
    <xf numFmtId="0" fontId="6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175" fontId="61" fillId="0" borderId="0" xfId="0" applyNumberFormat="1" applyFont="1" applyAlignment="1">
      <alignment horizontal="right" vertical="top"/>
    </xf>
    <xf numFmtId="175" fontId="6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175" fontId="61" fillId="0" borderId="0" xfId="0" applyNumberFormat="1" applyFont="1" applyAlignment="1" applyProtection="1">
      <alignment horizontal="right" vertical="top"/>
      <protection locked="0"/>
    </xf>
    <xf numFmtId="175" fontId="63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63" fillId="34" borderId="12" xfId="0" applyFont="1" applyFill="1" applyBorder="1" applyAlignment="1">
      <alignment vertical="top"/>
    </xf>
    <xf numFmtId="175" fontId="63" fillId="0" borderId="13" xfId="0" applyNumberFormat="1" applyFont="1" applyBorder="1" applyAlignment="1">
      <alignment horizontal="right" vertical="top"/>
    </xf>
    <xf numFmtId="0" fontId="3" fillId="34" borderId="14" xfId="0" applyFont="1" applyFill="1" applyBorder="1" applyAlignment="1">
      <alignment vertical="top" wrapText="1"/>
    </xf>
    <xf numFmtId="0" fontId="61" fillId="34" borderId="15" xfId="0" applyFont="1" applyFill="1" applyBorder="1" applyAlignment="1">
      <alignment vertical="top"/>
    </xf>
    <xf numFmtId="0" fontId="3" fillId="34" borderId="15" xfId="0" applyFont="1" applyFill="1" applyBorder="1" applyAlignment="1">
      <alignment vertical="top" wrapText="1"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 vertical="top"/>
    </xf>
    <xf numFmtId="0" fontId="4" fillId="34" borderId="0" xfId="0" applyFont="1" applyFill="1" applyAlignment="1">
      <alignment/>
    </xf>
    <xf numFmtId="171" fontId="4" fillId="34" borderId="0" xfId="51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3" fillId="34" borderId="0" xfId="0" applyFont="1" applyFill="1" applyAlignment="1">
      <alignment horizontal="right" vertical="top"/>
    </xf>
    <xf numFmtId="0" fontId="61" fillId="34" borderId="0" xfId="0" applyFont="1" applyFill="1" applyAlignment="1" applyProtection="1">
      <alignment horizontal="center"/>
      <protection locked="0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 vertical="top" wrapText="1"/>
      <protection locked="0"/>
    </xf>
    <xf numFmtId="171" fontId="4" fillId="34" borderId="0" xfId="51" applyFont="1" applyFill="1" applyBorder="1" applyAlignment="1">
      <alignment vertical="top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17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 indent="2"/>
    </xf>
    <xf numFmtId="175" fontId="65" fillId="0" borderId="20" xfId="0" applyNumberFormat="1" applyFont="1" applyBorder="1" applyAlignment="1">
      <alignment horizontal="right" vertical="center" wrapText="1"/>
    </xf>
    <xf numFmtId="175" fontId="65" fillId="0" borderId="20" xfId="0" applyNumberFormat="1" applyFont="1" applyBorder="1" applyAlignment="1">
      <alignment horizontal="left" vertical="center" wrapText="1" indent="2"/>
    </xf>
    <xf numFmtId="175" fontId="64" fillId="0" borderId="20" xfId="0" applyNumberFormat="1" applyFont="1" applyBorder="1" applyAlignment="1">
      <alignment horizontal="right" vertical="center" wrapText="1"/>
    </xf>
    <xf numFmtId="0" fontId="64" fillId="0" borderId="19" xfId="0" applyFont="1" applyBorder="1" applyAlignment="1">
      <alignment horizontal="left" vertical="center" wrapText="1" indent="2"/>
    </xf>
    <xf numFmtId="175" fontId="64" fillId="0" borderId="20" xfId="0" applyNumberFormat="1" applyFont="1" applyBorder="1" applyAlignment="1">
      <alignment horizontal="left" vertical="center" wrapText="1" indent="2"/>
    </xf>
    <xf numFmtId="0" fontId="64" fillId="0" borderId="19" xfId="0" applyFont="1" applyBorder="1" applyAlignment="1">
      <alignment horizontal="left" vertical="center" wrapText="1" indent="4"/>
    </xf>
    <xf numFmtId="175" fontId="64" fillId="0" borderId="19" xfId="0" applyNumberFormat="1" applyFont="1" applyBorder="1" applyAlignment="1">
      <alignment horizontal="left" vertical="center" wrapText="1" indent="4"/>
    </xf>
    <xf numFmtId="175" fontId="64" fillId="0" borderId="19" xfId="0" applyNumberFormat="1" applyFont="1" applyBorder="1" applyAlignment="1">
      <alignment horizontal="left" vertical="center" indent="4"/>
    </xf>
    <xf numFmtId="175" fontId="66" fillId="0" borderId="20" xfId="0" applyNumberFormat="1" applyFont="1" applyBorder="1" applyAlignment="1">
      <alignment horizontal="left" vertical="center" wrapText="1" indent="2"/>
    </xf>
    <xf numFmtId="0" fontId="64" fillId="0" borderId="17" xfId="0" applyFont="1" applyBorder="1" applyAlignment="1">
      <alignment horizontal="left" vertical="center" wrapText="1" indent="2"/>
    </xf>
    <xf numFmtId="175" fontId="64" fillId="0" borderId="18" xfId="0" applyNumberFormat="1" applyFont="1" applyBorder="1" applyAlignment="1">
      <alignment horizontal="center" vertical="center" wrapText="1"/>
    </xf>
    <xf numFmtId="175" fontId="64" fillId="0" borderId="18" xfId="0" applyNumberFormat="1" applyFont="1" applyBorder="1" applyAlignment="1">
      <alignment horizontal="left" vertical="center" wrapText="1" indent="2"/>
    </xf>
    <xf numFmtId="175" fontId="64" fillId="0" borderId="18" xfId="0" applyNumberFormat="1" applyFont="1" applyBorder="1" applyAlignment="1">
      <alignment horizontal="right" vertical="center" wrapText="1"/>
    </xf>
    <xf numFmtId="0" fontId="67" fillId="0" borderId="0" xfId="0" applyFont="1" applyAlignment="1">
      <alignment/>
    </xf>
    <xf numFmtId="0" fontId="68" fillId="35" borderId="19" xfId="0" applyFont="1" applyFill="1" applyBorder="1" applyAlignment="1">
      <alignment horizontal="center" vertical="center" wrapText="1"/>
    </xf>
    <xf numFmtId="0" fontId="68" fillId="35" borderId="17" xfId="0" applyFont="1" applyFill="1" applyBorder="1" applyAlignment="1">
      <alignment horizontal="center" vertical="center"/>
    </xf>
    <xf numFmtId="175" fontId="68" fillId="0" borderId="19" xfId="0" applyNumberFormat="1" applyFont="1" applyBorder="1" applyAlignment="1">
      <alignment horizontal="justify" vertical="center" wrapText="1"/>
    </xf>
    <xf numFmtId="175" fontId="68" fillId="0" borderId="20" xfId="0" applyNumberFormat="1" applyFont="1" applyBorder="1" applyAlignment="1">
      <alignment horizontal="right" vertical="center" wrapText="1"/>
    </xf>
    <xf numFmtId="175" fontId="67" fillId="0" borderId="19" xfId="0" applyNumberFormat="1" applyFont="1" applyBorder="1" applyAlignment="1">
      <alignment horizontal="left" vertical="center" wrapText="1" indent="2"/>
    </xf>
    <xf numFmtId="175" fontId="67" fillId="0" borderId="20" xfId="0" applyNumberFormat="1" applyFont="1" applyBorder="1" applyAlignment="1">
      <alignment horizontal="right" vertical="center" wrapText="1"/>
    </xf>
    <xf numFmtId="175" fontId="67" fillId="35" borderId="20" xfId="0" applyNumberFormat="1" applyFont="1" applyFill="1" applyBorder="1" applyAlignment="1">
      <alignment horizontal="right" vertical="center" wrapText="1"/>
    </xf>
    <xf numFmtId="175" fontId="67" fillId="0" borderId="19" xfId="0" applyNumberFormat="1" applyFont="1" applyBorder="1" applyAlignment="1">
      <alignment horizontal="justify" vertical="center" wrapText="1"/>
    </xf>
    <xf numFmtId="175" fontId="68" fillId="0" borderId="19" xfId="0" applyNumberFormat="1" applyFont="1" applyBorder="1" applyAlignment="1">
      <alignment horizontal="justify" vertical="center"/>
    </xf>
    <xf numFmtId="175" fontId="69" fillId="0" borderId="19" xfId="0" applyNumberFormat="1" applyFont="1" applyBorder="1" applyAlignment="1">
      <alignment horizontal="justify" vertical="center" wrapText="1"/>
    </xf>
    <xf numFmtId="175" fontId="69" fillId="0" borderId="20" xfId="0" applyNumberFormat="1" applyFont="1" applyBorder="1" applyAlignment="1">
      <alignment horizontal="right" vertical="center" wrapText="1"/>
    </xf>
    <xf numFmtId="175" fontId="69" fillId="0" borderId="17" xfId="0" applyNumberFormat="1" applyFont="1" applyBorder="1" applyAlignment="1">
      <alignment horizontal="justify" vertical="center" wrapText="1"/>
    </xf>
    <xf numFmtId="175" fontId="69" fillId="0" borderId="18" xfId="0" applyNumberFormat="1" applyFont="1" applyBorder="1" applyAlignment="1">
      <alignment horizontal="right" vertical="center" wrapText="1"/>
    </xf>
    <xf numFmtId="175" fontId="70" fillId="0" borderId="0" xfId="0" applyNumberFormat="1" applyFont="1" applyAlignment="1">
      <alignment vertical="center"/>
    </xf>
    <xf numFmtId="175" fontId="67" fillId="0" borderId="0" xfId="0" applyNumberFormat="1" applyFont="1" applyAlignment="1">
      <alignment/>
    </xf>
    <xf numFmtId="175" fontId="69" fillId="0" borderId="0" xfId="0" applyNumberFormat="1" applyFont="1" applyAlignment="1">
      <alignment horizontal="right" vertical="center" wrapText="1"/>
    </xf>
    <xf numFmtId="175" fontId="71" fillId="0" borderId="0" xfId="0" applyNumberFormat="1" applyFont="1" applyAlignment="1">
      <alignment vertical="center"/>
    </xf>
    <xf numFmtId="175" fontId="68" fillId="35" borderId="21" xfId="0" applyNumberFormat="1" applyFont="1" applyFill="1" applyBorder="1" applyAlignment="1">
      <alignment horizontal="center" vertical="center" wrapText="1"/>
    </xf>
    <xf numFmtId="175" fontId="68" fillId="35" borderId="18" xfId="0" applyNumberFormat="1" applyFont="1" applyFill="1" applyBorder="1" applyAlignment="1">
      <alignment horizontal="center" vertical="center" wrapText="1"/>
    </xf>
    <xf numFmtId="175" fontId="68" fillId="0" borderId="19" xfId="0" applyNumberFormat="1" applyFont="1" applyBorder="1" applyAlignment="1">
      <alignment horizontal="left" vertical="center" wrapText="1"/>
    </xf>
    <xf numFmtId="175" fontId="67" fillId="0" borderId="17" xfId="0" applyNumberFormat="1" applyFont="1" applyBorder="1" applyAlignment="1">
      <alignment horizontal="justify" vertical="center" wrapText="1"/>
    </xf>
    <xf numFmtId="175" fontId="67" fillId="0" borderId="18" xfId="0" applyNumberFormat="1" applyFont="1" applyBorder="1" applyAlignment="1">
      <alignment horizontal="right" vertical="center" wrapText="1"/>
    </xf>
    <xf numFmtId="49" fontId="6" fillId="33" borderId="0" xfId="0" applyNumberFormat="1" applyFont="1" applyFill="1" applyAlignment="1">
      <alignment/>
    </xf>
    <xf numFmtId="49" fontId="3" fillId="33" borderId="0" xfId="15" applyNumberFormat="1" applyFont="1" applyFill="1" applyAlignment="1">
      <alignment horizontal="center" vertical="center"/>
      <protection/>
    </xf>
    <xf numFmtId="49" fontId="9" fillId="33" borderId="0" xfId="0" applyNumberFormat="1" applyFont="1" applyFill="1" applyAlignment="1">
      <alignment vertical="center"/>
    </xf>
    <xf numFmtId="49" fontId="6" fillId="33" borderId="0" xfId="0" applyNumberFormat="1" applyFont="1" applyFill="1" applyAlignment="1">
      <alignment vertical="top"/>
    </xf>
    <xf numFmtId="49" fontId="6" fillId="33" borderId="10" xfId="0" applyNumberFormat="1" applyFont="1" applyFill="1" applyBorder="1" applyAlignment="1">
      <alignment/>
    </xf>
    <xf numFmtId="49" fontId="6" fillId="33" borderId="22" xfId="0" applyNumberFormat="1" applyFont="1" applyFill="1" applyBorder="1" applyAlignment="1">
      <alignment/>
    </xf>
    <xf numFmtId="176" fontId="6" fillId="33" borderId="23" xfId="0" applyNumberFormat="1" applyFont="1" applyFill="1" applyBorder="1" applyAlignment="1">
      <alignment horizontal="right"/>
    </xf>
    <xf numFmtId="49" fontId="6" fillId="33" borderId="12" xfId="0" applyNumberFormat="1" applyFont="1" applyFill="1" applyBorder="1" applyAlignment="1">
      <alignment/>
    </xf>
    <xf numFmtId="49" fontId="7" fillId="33" borderId="13" xfId="0" applyNumberFormat="1" applyFont="1" applyFill="1" applyBorder="1" applyAlignment="1">
      <alignment/>
    </xf>
    <xf numFmtId="176" fontId="7" fillId="33" borderId="14" xfId="0" applyNumberFormat="1" applyFont="1" applyFill="1" applyBorder="1" applyAlignment="1">
      <alignment horizontal="right"/>
    </xf>
    <xf numFmtId="176" fontId="6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vertical="top"/>
    </xf>
    <xf numFmtId="0" fontId="61" fillId="34" borderId="0" xfId="0" applyFont="1" applyFill="1" applyAlignment="1">
      <alignment horizontal="right"/>
    </xf>
    <xf numFmtId="0" fontId="4" fillId="34" borderId="0" xfId="0" applyFont="1" applyFill="1" applyAlignment="1" applyProtection="1">
      <alignment/>
      <protection locked="0"/>
    </xf>
    <xf numFmtId="0" fontId="72" fillId="34" borderId="0" xfId="0" applyFont="1" applyFill="1" applyAlignment="1">
      <alignment/>
    </xf>
    <xf numFmtId="3" fontId="63" fillId="34" borderId="0" xfId="0" applyNumberFormat="1" applyFont="1" applyFill="1" applyAlignment="1">
      <alignment vertical="top"/>
    </xf>
    <xf numFmtId="0" fontId="63" fillId="34" borderId="11" xfId="0" applyFont="1" applyFill="1" applyBorder="1" applyAlignment="1">
      <alignment vertical="top"/>
    </xf>
    <xf numFmtId="0" fontId="63" fillId="34" borderId="0" xfId="0" applyFont="1" applyFill="1" applyAlignment="1">
      <alignment vertical="top"/>
    </xf>
    <xf numFmtId="0" fontId="73" fillId="34" borderId="10" xfId="0" applyFont="1" applyFill="1" applyBorder="1" applyAlignment="1">
      <alignment vertical="top"/>
    </xf>
    <xf numFmtId="3" fontId="63" fillId="34" borderId="0" xfId="51" applyNumberFormat="1" applyFont="1" applyFill="1" applyBorder="1" applyAlignment="1">
      <alignment vertical="top"/>
    </xf>
    <xf numFmtId="0" fontId="73" fillId="34" borderId="11" xfId="0" applyFont="1" applyFill="1" applyBorder="1" applyAlignment="1">
      <alignment vertical="top"/>
    </xf>
    <xf numFmtId="3" fontId="61" fillId="34" borderId="0" xfId="0" applyNumberFormat="1" applyFont="1" applyFill="1" applyAlignment="1">
      <alignment vertical="top"/>
    </xf>
    <xf numFmtId="0" fontId="61" fillId="34" borderId="11" xfId="0" applyFont="1" applyFill="1" applyBorder="1" applyAlignment="1">
      <alignment vertical="top"/>
    </xf>
    <xf numFmtId="3" fontId="4" fillId="34" borderId="0" xfId="51" applyNumberFormat="1" applyFont="1" applyFill="1" applyBorder="1" applyAlignment="1" applyProtection="1">
      <alignment vertical="top"/>
      <protection locked="0"/>
    </xf>
    <xf numFmtId="3" fontId="4" fillId="34" borderId="0" xfId="51" applyNumberFormat="1" applyFont="1" applyFill="1" applyBorder="1" applyAlignment="1">
      <alignment vertical="top"/>
    </xf>
    <xf numFmtId="0" fontId="61" fillId="34" borderId="0" xfId="0" applyFont="1" applyFill="1" applyAlignment="1">
      <alignment horizontal="left" vertical="top"/>
    </xf>
    <xf numFmtId="3" fontId="61" fillId="34" borderId="0" xfId="51" applyNumberFormat="1" applyFont="1" applyFill="1" applyBorder="1" applyAlignment="1">
      <alignment vertical="top"/>
    </xf>
    <xf numFmtId="0" fontId="61" fillId="34" borderId="0" xfId="0" applyFont="1" applyFill="1" applyAlignment="1">
      <alignment horizontal="left"/>
    </xf>
    <xf numFmtId="0" fontId="61" fillId="34" borderId="0" xfId="0" applyFont="1" applyFill="1" applyAlignment="1">
      <alignment vertical="center"/>
    </xf>
    <xf numFmtId="0" fontId="4" fillId="34" borderId="0" xfId="0" applyFont="1" applyFill="1" applyAlignment="1">
      <alignment vertical="top" wrapText="1"/>
    </xf>
    <xf numFmtId="0" fontId="6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3" fillId="36" borderId="24" xfId="55" applyFont="1" applyFill="1" applyBorder="1" applyAlignment="1">
      <alignment horizontal="center" vertical="center" wrapText="1"/>
      <protection/>
    </xf>
    <xf numFmtId="0" fontId="3" fillId="36" borderId="25" xfId="0" applyFont="1" applyFill="1" applyBorder="1" applyAlignment="1">
      <alignment horizontal="center" vertical="center" wrapText="1"/>
    </xf>
    <xf numFmtId="0" fontId="3" fillId="36" borderId="25" xfId="55" applyFont="1" applyFill="1" applyBorder="1" applyAlignment="1">
      <alignment horizontal="center" vertical="center" wrapText="1"/>
      <protection/>
    </xf>
    <xf numFmtId="0" fontId="3" fillId="36" borderId="12" xfId="55" applyFont="1" applyFill="1" applyBorder="1" applyAlignment="1">
      <alignment horizontal="center" vertical="center" wrapText="1"/>
      <protection/>
    </xf>
    <xf numFmtId="0" fontId="3" fillId="36" borderId="13" xfId="0" applyFont="1" applyFill="1" applyBorder="1" applyAlignment="1">
      <alignment horizontal="center" vertical="center" wrapText="1"/>
    </xf>
    <xf numFmtId="0" fontId="3" fillId="36" borderId="13" xfId="55" applyFont="1" applyFill="1" applyBorder="1" applyAlignment="1">
      <alignment horizontal="center" vertical="center" wrapText="1"/>
      <protection/>
    </xf>
    <xf numFmtId="0" fontId="72" fillId="36" borderId="26" xfId="55" applyFont="1" applyFill="1" applyBorder="1" applyAlignment="1">
      <alignment horizontal="center" vertical="center" wrapText="1"/>
      <protection/>
    </xf>
    <xf numFmtId="0" fontId="72" fillId="36" borderId="14" xfId="55" applyFont="1" applyFill="1" applyBorder="1" applyAlignment="1">
      <alignment horizontal="center" vertical="center" wrapText="1"/>
      <protection/>
    </xf>
    <xf numFmtId="49" fontId="3" fillId="36" borderId="27" xfId="0" applyNumberFormat="1" applyFont="1" applyFill="1" applyBorder="1" applyAlignment="1">
      <alignment horizontal="left" vertical="center"/>
    </xf>
    <xf numFmtId="172" fontId="3" fillId="36" borderId="15" xfId="50" applyNumberFormat="1" applyFont="1" applyFill="1" applyBorder="1" applyAlignment="1">
      <alignment vertical="center"/>
    </xf>
    <xf numFmtId="176" fontId="3" fillId="36" borderId="15" xfId="50" applyNumberFormat="1" applyFont="1" applyFill="1" applyBorder="1" applyAlignment="1">
      <alignment horizontal="right" vertical="center"/>
    </xf>
    <xf numFmtId="0" fontId="4" fillId="36" borderId="27" xfId="0" applyFont="1" applyFill="1" applyBorder="1" applyAlignment="1">
      <alignment horizontal="center" vertical="center"/>
    </xf>
    <xf numFmtId="172" fontId="3" fillId="36" borderId="15" xfId="48" applyNumberFormat="1" applyFont="1" applyFill="1" applyBorder="1" applyAlignment="1">
      <alignment horizontal="center" vertical="center"/>
    </xf>
    <xf numFmtId="0" fontId="3" fillId="36" borderId="15" xfId="55" applyFont="1" applyFill="1" applyBorder="1" applyAlignment="1">
      <alignment horizontal="center" vertical="center"/>
      <protection/>
    </xf>
    <xf numFmtId="172" fontId="3" fillId="36" borderId="27" xfId="51" applyNumberFormat="1" applyFont="1" applyFill="1" applyBorder="1" applyAlignment="1">
      <alignment horizontal="center" vertical="center" wrapText="1"/>
    </xf>
    <xf numFmtId="172" fontId="3" fillId="36" borderId="15" xfId="51" applyNumberFormat="1" applyFont="1" applyFill="1" applyBorder="1" applyAlignment="1">
      <alignment horizontal="center" vertical="center" wrapText="1"/>
    </xf>
    <xf numFmtId="172" fontId="3" fillId="36" borderId="28" xfId="51" applyNumberFormat="1" applyFont="1" applyFill="1" applyBorder="1" applyAlignment="1">
      <alignment horizontal="center" vertical="center" wrapText="1"/>
    </xf>
    <xf numFmtId="172" fontId="3" fillId="36" borderId="15" xfId="5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/>
    </xf>
    <xf numFmtId="0" fontId="65" fillId="35" borderId="29" xfId="0" applyFont="1" applyFill="1" applyBorder="1" applyAlignment="1">
      <alignment horizontal="center" vertical="center"/>
    </xf>
    <xf numFmtId="0" fontId="65" fillId="35" borderId="30" xfId="0" applyFont="1" applyFill="1" applyBorder="1" applyAlignment="1">
      <alignment horizontal="center" vertical="center"/>
    </xf>
    <xf numFmtId="0" fontId="65" fillId="35" borderId="21" xfId="0" applyFont="1" applyFill="1" applyBorder="1" applyAlignment="1">
      <alignment horizontal="center" vertical="center"/>
    </xf>
    <xf numFmtId="0" fontId="65" fillId="35" borderId="31" xfId="0" applyFont="1" applyFill="1" applyBorder="1" applyAlignment="1">
      <alignment horizontal="center" vertical="center" wrapText="1"/>
    </xf>
    <xf numFmtId="0" fontId="65" fillId="35" borderId="0" xfId="0" applyFont="1" applyFill="1" applyAlignment="1">
      <alignment horizontal="center" vertical="center" wrapText="1"/>
    </xf>
    <xf numFmtId="0" fontId="65" fillId="35" borderId="20" xfId="0" applyFont="1" applyFill="1" applyBorder="1" applyAlignment="1">
      <alignment horizontal="center" vertical="center" wrapText="1"/>
    </xf>
    <xf numFmtId="0" fontId="65" fillId="35" borderId="32" xfId="0" applyFont="1" applyFill="1" applyBorder="1" applyAlignment="1">
      <alignment horizontal="center" vertical="center" wrapText="1"/>
    </xf>
    <xf numFmtId="0" fontId="65" fillId="35" borderId="33" xfId="0" applyFont="1" applyFill="1" applyBorder="1" applyAlignment="1">
      <alignment horizontal="center" vertical="center" wrapText="1"/>
    </xf>
    <xf numFmtId="0" fontId="65" fillId="35" borderId="18" xfId="0" applyFont="1" applyFill="1" applyBorder="1" applyAlignment="1">
      <alignment horizontal="center" vertical="center" wrapText="1"/>
    </xf>
    <xf numFmtId="0" fontId="74" fillId="34" borderId="34" xfId="0" applyFont="1" applyFill="1" applyBorder="1" applyAlignment="1">
      <alignment horizontal="left" vertical="top" wrapText="1"/>
    </xf>
    <xf numFmtId="166" fontId="75" fillId="34" borderId="35" xfId="0" applyNumberFormat="1" applyFont="1" applyFill="1" applyBorder="1" applyAlignment="1">
      <alignment horizontal="right" vertical="top" wrapText="1"/>
    </xf>
    <xf numFmtId="0" fontId="76" fillId="34" borderId="0" xfId="0" applyFont="1" applyFill="1" applyAlignment="1">
      <alignment horizontal="right" vertical="center" wrapText="1"/>
    </xf>
    <xf numFmtId="0" fontId="74" fillId="34" borderId="36" xfId="0" applyFont="1" applyFill="1" applyBorder="1" applyAlignment="1">
      <alignment horizontal="left" vertical="top" wrapText="1"/>
    </xf>
    <xf numFmtId="166" fontId="75" fillId="34" borderId="36" xfId="0" applyNumberFormat="1" applyFont="1" applyFill="1" applyBorder="1" applyAlignment="1">
      <alignment horizontal="right" vertical="top" wrapText="1"/>
    </xf>
    <xf numFmtId="0" fontId="76" fillId="34" borderId="36" xfId="0" applyFont="1" applyFill="1" applyBorder="1" applyAlignment="1">
      <alignment horizontal="left" vertical="top" wrapText="1"/>
    </xf>
    <xf numFmtId="166" fontId="76" fillId="34" borderId="36" xfId="0" applyNumberFormat="1" applyFont="1" applyFill="1" applyBorder="1" applyAlignment="1">
      <alignment horizontal="right" vertical="top" wrapText="1"/>
    </xf>
    <xf numFmtId="0" fontId="75" fillId="34" borderId="36" xfId="0" applyFont="1" applyFill="1" applyBorder="1" applyAlignment="1">
      <alignment horizontal="left" vertical="top" wrapText="1"/>
    </xf>
    <xf numFmtId="166" fontId="77" fillId="34" borderId="36" xfId="0" applyNumberFormat="1" applyFont="1" applyFill="1" applyBorder="1" applyAlignment="1">
      <alignment horizontal="right" vertical="top" wrapText="1"/>
    </xf>
    <xf numFmtId="0" fontId="74" fillId="36" borderId="37" xfId="0" applyFont="1" applyFill="1" applyBorder="1" applyAlignment="1">
      <alignment horizontal="center" wrapText="1"/>
    </xf>
    <xf numFmtId="0" fontId="74" fillId="36" borderId="37" xfId="0" applyFont="1" applyFill="1" applyBorder="1" applyAlignment="1">
      <alignment horizontal="right" wrapText="1"/>
    </xf>
    <xf numFmtId="166" fontId="78" fillId="34" borderId="36" xfId="0" applyNumberFormat="1" applyFont="1" applyFill="1" applyBorder="1" applyAlignment="1">
      <alignment horizontal="right" vertical="top" wrapText="1"/>
    </xf>
    <xf numFmtId="0" fontId="79" fillId="34" borderId="0" xfId="0" applyFont="1" applyFill="1" applyAlignment="1">
      <alignment horizontal="left" wrapText="1"/>
    </xf>
    <xf numFmtId="0" fontId="80" fillId="34" borderId="0" xfId="0" applyFont="1" applyFill="1" applyAlignment="1">
      <alignment horizontal="center" wrapText="1"/>
    </xf>
    <xf numFmtId="0" fontId="76" fillId="34" borderId="0" xfId="0" applyFont="1" applyFill="1" applyAlignment="1">
      <alignment horizontal="right" wrapText="1"/>
    </xf>
    <xf numFmtId="0" fontId="81" fillId="34" borderId="0" xfId="0" applyFont="1" applyFill="1" applyAlignment="1">
      <alignment horizontal="center" vertical="top" wrapText="1"/>
    </xf>
    <xf numFmtId="0" fontId="82" fillId="34" borderId="0" xfId="0" applyFont="1" applyFill="1" applyAlignment="1">
      <alignment horizontal="center" vertical="top" wrapText="1"/>
    </xf>
    <xf numFmtId="0" fontId="83" fillId="34" borderId="0" xfId="0" applyFont="1" applyFill="1" applyAlignment="1">
      <alignment horizontal="center" vertical="top" wrapText="1"/>
    </xf>
    <xf numFmtId="0" fontId="3" fillId="33" borderId="10" xfId="55" applyFont="1" applyFill="1" applyBorder="1" applyAlignment="1">
      <alignment horizontal="left" vertical="top"/>
      <protection/>
    </xf>
    <xf numFmtId="0" fontId="3" fillId="33" borderId="0" xfId="55" applyFont="1" applyFill="1" applyAlignment="1">
      <alignment horizontal="left" vertical="top"/>
      <protection/>
    </xf>
    <xf numFmtId="0" fontId="4" fillId="0" borderId="0" xfId="55" applyFont="1" applyAlignment="1">
      <alignment horizontal="left" vertical="top"/>
      <protection/>
    </xf>
    <xf numFmtId="0" fontId="4" fillId="33" borderId="0" xfId="55" applyFont="1" applyFill="1" applyAlignment="1">
      <alignment horizontal="left" vertical="top"/>
      <protection/>
    </xf>
    <xf numFmtId="0" fontId="3" fillId="0" borderId="10" xfId="55" applyFont="1" applyBorder="1" applyAlignment="1">
      <alignment horizontal="left" vertical="top"/>
      <protection/>
    </xf>
    <xf numFmtId="0" fontId="3" fillId="0" borderId="0" xfId="55" applyFont="1" applyAlignment="1">
      <alignment horizontal="left" vertical="top"/>
      <protection/>
    </xf>
    <xf numFmtId="0" fontId="4" fillId="34" borderId="0" xfId="55" applyFont="1" applyFill="1" applyAlignment="1">
      <alignment horizontal="left"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3" fillId="33" borderId="0" xfId="55" applyFont="1" applyFill="1" applyAlignment="1">
      <alignment horizontal="center"/>
      <protection/>
    </xf>
    <xf numFmtId="0" fontId="3" fillId="36" borderId="27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4" fillId="34" borderId="0" xfId="0" applyFont="1" applyFill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4" fillId="34" borderId="0" xfId="0" applyFont="1" applyFill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Alignment="1">
      <alignment horizontal="center"/>
    </xf>
    <xf numFmtId="0" fontId="3" fillId="36" borderId="15" xfId="55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5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 horizontal="center" vertical="center"/>
    </xf>
    <xf numFmtId="49" fontId="11" fillId="33" borderId="25" xfId="0" applyNumberFormat="1" applyFont="1" applyFill="1" applyBorder="1" applyAlignment="1">
      <alignment horizontal="center" vertical="center"/>
    </xf>
    <xf numFmtId="49" fontId="11" fillId="33" borderId="26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0" fontId="10" fillId="33" borderId="0" xfId="55" applyFont="1" applyFill="1" applyAlignment="1">
      <alignment horizontal="center" vertical="center" wrapText="1"/>
      <protection/>
    </xf>
    <xf numFmtId="0" fontId="10" fillId="33" borderId="13" xfId="55" applyFont="1" applyFill="1" applyBorder="1" applyAlignment="1">
      <alignment horizontal="center" vertical="center" wrapText="1"/>
      <protection/>
    </xf>
    <xf numFmtId="0" fontId="61" fillId="34" borderId="0" xfId="0" applyFont="1" applyFill="1" applyAlignment="1">
      <alignment horizontal="left" vertical="top"/>
    </xf>
    <xf numFmtId="0" fontId="63" fillId="34" borderId="0" xfId="0" applyFont="1" applyFill="1" applyAlignment="1">
      <alignment horizontal="left" vertical="top"/>
    </xf>
    <xf numFmtId="0" fontId="61" fillId="34" borderId="12" xfId="0" applyFont="1" applyFill="1" applyBorder="1" applyAlignment="1">
      <alignment horizontal="center" vertical="top"/>
    </xf>
    <xf numFmtId="0" fontId="61" fillId="34" borderId="13" xfId="0" applyFont="1" applyFill="1" applyBorder="1" applyAlignment="1">
      <alignment horizontal="center" vertical="top"/>
    </xf>
    <xf numFmtId="0" fontId="61" fillId="34" borderId="14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 applyProtection="1">
      <alignment horizontal="center" vertical="top"/>
      <protection locked="0"/>
    </xf>
    <xf numFmtId="0" fontId="61" fillId="34" borderId="0" xfId="0" applyFont="1" applyFill="1" applyAlignment="1" applyProtection="1">
      <alignment horizontal="center"/>
      <protection locked="0"/>
    </xf>
    <xf numFmtId="0" fontId="3" fillId="34" borderId="0" xfId="0" applyFont="1" applyFill="1" applyAlignment="1">
      <alignment horizontal="left" vertical="top" wrapText="1"/>
    </xf>
    <xf numFmtId="0" fontId="3" fillId="34" borderId="10" xfId="15" applyNumberFormat="1" applyFont="1" applyFill="1" applyBorder="1" applyAlignment="1">
      <alignment horizontal="center" vertical="top"/>
      <protection/>
    </xf>
    <xf numFmtId="0" fontId="3" fillId="34" borderId="0" xfId="15" applyNumberFormat="1" applyFont="1" applyFill="1" applyAlignment="1">
      <alignment horizontal="center" vertical="top"/>
      <protection/>
    </xf>
    <xf numFmtId="0" fontId="3" fillId="34" borderId="11" xfId="15" applyNumberFormat="1" applyFont="1" applyFill="1" applyBorder="1" applyAlignment="1">
      <alignment horizontal="center" vertical="top"/>
      <protection/>
    </xf>
    <xf numFmtId="0" fontId="3" fillId="34" borderId="0" xfId="15" applyNumberFormat="1" applyFont="1" applyFill="1" applyAlignment="1">
      <alignment horizontal="center" vertical="center"/>
      <protection/>
    </xf>
    <xf numFmtId="0" fontId="3" fillId="36" borderId="25" xfId="55" applyFont="1" applyFill="1" applyBorder="1" applyAlignment="1">
      <alignment horizontal="center" vertical="center" wrapText="1"/>
      <protection/>
    </xf>
    <xf numFmtId="0" fontId="3" fillId="36" borderId="13" xfId="55" applyFont="1" applyFill="1" applyBorder="1" applyAlignment="1">
      <alignment horizontal="center" vertical="center" wrapText="1"/>
      <protection/>
    </xf>
    <xf numFmtId="0" fontId="3" fillId="34" borderId="10" xfId="15" applyNumberFormat="1" applyFont="1" applyFill="1" applyBorder="1" applyAlignment="1">
      <alignment horizontal="center" vertical="center"/>
      <protection/>
    </xf>
    <xf numFmtId="0" fontId="3" fillId="34" borderId="11" xfId="15" applyNumberFormat="1" applyFont="1" applyFill="1" applyBorder="1" applyAlignment="1">
      <alignment horizontal="center" vertical="center"/>
      <protection/>
    </xf>
    <xf numFmtId="0" fontId="61" fillId="34" borderId="0" xfId="0" applyFont="1" applyFill="1" applyAlignment="1">
      <alignment horizontal="right"/>
    </xf>
    <xf numFmtId="0" fontId="61" fillId="34" borderId="0" xfId="0" applyFont="1" applyFill="1" applyAlignment="1">
      <alignment horizontal="left"/>
    </xf>
    <xf numFmtId="0" fontId="68" fillId="35" borderId="29" xfId="0" applyFont="1" applyFill="1" applyBorder="1" applyAlignment="1">
      <alignment horizontal="center" vertical="center"/>
    </xf>
    <xf numFmtId="0" fontId="68" fillId="35" borderId="30" xfId="0" applyFont="1" applyFill="1" applyBorder="1" applyAlignment="1">
      <alignment horizontal="center" vertical="center"/>
    </xf>
    <xf numFmtId="0" fontId="68" fillId="35" borderId="21" xfId="0" applyFont="1" applyFill="1" applyBorder="1" applyAlignment="1">
      <alignment horizontal="center" vertical="center"/>
    </xf>
    <xf numFmtId="0" fontId="68" fillId="35" borderId="31" xfId="0" applyFont="1" applyFill="1" applyBorder="1" applyAlignment="1">
      <alignment horizontal="center" vertical="center" wrapText="1"/>
    </xf>
    <xf numFmtId="0" fontId="68" fillId="35" borderId="0" xfId="0" applyFont="1" applyFill="1" applyAlignment="1">
      <alignment horizontal="center" vertical="center" wrapText="1"/>
    </xf>
    <xf numFmtId="0" fontId="68" fillId="35" borderId="20" xfId="0" applyFont="1" applyFill="1" applyBorder="1" applyAlignment="1">
      <alignment horizontal="center" vertical="center" wrapText="1"/>
    </xf>
    <xf numFmtId="0" fontId="68" fillId="35" borderId="32" xfId="0" applyFont="1" applyFill="1" applyBorder="1" applyAlignment="1">
      <alignment horizontal="center" vertical="center" wrapText="1"/>
    </xf>
    <xf numFmtId="0" fontId="68" fillId="35" borderId="33" xfId="0" applyFont="1" applyFill="1" applyBorder="1" applyAlignment="1">
      <alignment horizontal="center" vertical="center" wrapText="1"/>
    </xf>
    <xf numFmtId="0" fontId="68" fillId="35" borderId="18" xfId="0" applyFont="1" applyFill="1" applyBorder="1" applyAlignment="1">
      <alignment horizontal="center" vertical="center" wrapText="1"/>
    </xf>
    <xf numFmtId="175" fontId="70" fillId="0" borderId="30" xfId="0" applyNumberFormat="1" applyFont="1" applyBorder="1" applyAlignment="1">
      <alignment horizontal="left" vertical="top" wrapText="1"/>
    </xf>
    <xf numFmtId="175" fontId="68" fillId="35" borderId="38" xfId="0" applyNumberFormat="1" applyFont="1" applyFill="1" applyBorder="1" applyAlignment="1">
      <alignment horizontal="center" vertical="center" wrapText="1"/>
    </xf>
    <xf numFmtId="175" fontId="68" fillId="35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66675</xdr:rowOff>
    </xdr:from>
    <xdr:to>
      <xdr:col>1</xdr:col>
      <xdr:colOff>2009775</xdr:colOff>
      <xdr:row>4</xdr:row>
      <xdr:rowOff>104775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125"/>
          <a:ext cx="1981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733425</xdr:colOff>
      <xdr:row>4</xdr:row>
      <xdr:rowOff>114300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1409700</xdr:colOff>
      <xdr:row>5</xdr:row>
      <xdr:rowOff>47625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048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2466975</xdr:colOff>
      <xdr:row>5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4290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2095500</xdr:colOff>
      <xdr:row>4</xdr:row>
      <xdr:rowOff>28575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7650"/>
          <a:ext cx="2095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9525</xdr:colOff>
      <xdr:row>5</xdr:row>
      <xdr:rowOff>47625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19125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3</xdr:col>
      <xdr:colOff>561975</xdr:colOff>
      <xdr:row>5</xdr:row>
      <xdr:rowOff>28575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09575"/>
          <a:ext cx="2095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57150</xdr:rowOff>
    </xdr:from>
    <xdr:to>
      <xdr:col>1</xdr:col>
      <xdr:colOff>2095500</xdr:colOff>
      <xdr:row>4</xdr:row>
      <xdr:rowOff>114300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28600"/>
          <a:ext cx="2047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11.421875" defaultRowHeight="15"/>
  <cols>
    <col min="1" max="1" width="1.28515625" style="130" customWidth="1"/>
    <col min="2" max="2" width="56.421875" style="130" customWidth="1"/>
    <col min="3" max="3" width="14.7109375" style="131" customWidth="1"/>
    <col min="4" max="4" width="15.00390625" style="131" customWidth="1"/>
    <col min="5" max="5" width="59.421875" style="130" customWidth="1"/>
    <col min="6" max="6" width="12.28125" style="131" customWidth="1"/>
    <col min="7" max="7" width="15.140625" style="131" customWidth="1"/>
    <col min="8" max="16384" width="11.421875" style="130" customWidth="1"/>
  </cols>
  <sheetData>
    <row r="1" ht="13.5" thickBot="1"/>
    <row r="2" spans="2:7" ht="12.75">
      <c r="B2" s="223" t="s">
        <v>122</v>
      </c>
      <c r="C2" s="224"/>
      <c r="D2" s="224"/>
      <c r="E2" s="224"/>
      <c r="F2" s="224"/>
      <c r="G2" s="225"/>
    </row>
    <row r="3" spans="2:7" ht="12.75">
      <c r="B3" s="226" t="s">
        <v>123</v>
      </c>
      <c r="C3" s="227"/>
      <c r="D3" s="227"/>
      <c r="E3" s="227"/>
      <c r="F3" s="227"/>
      <c r="G3" s="228"/>
    </row>
    <row r="4" spans="2:7" ht="12.75">
      <c r="B4" s="226" t="s">
        <v>124</v>
      </c>
      <c r="C4" s="227"/>
      <c r="D4" s="227"/>
      <c r="E4" s="227"/>
      <c r="F4" s="227"/>
      <c r="G4" s="228"/>
    </row>
    <row r="5" spans="2:7" ht="13.5" thickBot="1">
      <c r="B5" s="229" t="s">
        <v>125</v>
      </c>
      <c r="C5" s="230"/>
      <c r="D5" s="230"/>
      <c r="E5" s="230"/>
      <c r="F5" s="230"/>
      <c r="G5" s="231"/>
    </row>
    <row r="6" spans="2:7" ht="26.25" thickBot="1">
      <c r="B6" s="132" t="s">
        <v>126</v>
      </c>
      <c r="C6" s="133" t="s">
        <v>127</v>
      </c>
      <c r="D6" s="133" t="s">
        <v>128</v>
      </c>
      <c r="E6" s="134" t="s">
        <v>126</v>
      </c>
      <c r="F6" s="133" t="s">
        <v>127</v>
      </c>
      <c r="G6" s="133" t="s">
        <v>128</v>
      </c>
    </row>
    <row r="7" spans="2:7" ht="12.75">
      <c r="B7" s="135" t="s">
        <v>129</v>
      </c>
      <c r="C7" s="136"/>
      <c r="D7" s="136"/>
      <c r="E7" s="137" t="s">
        <v>6</v>
      </c>
      <c r="F7" s="136"/>
      <c r="G7" s="136"/>
    </row>
    <row r="8" spans="2:7" ht="12.75">
      <c r="B8" s="135" t="s">
        <v>7</v>
      </c>
      <c r="C8" s="138"/>
      <c r="D8" s="138"/>
      <c r="E8" s="137" t="s">
        <v>8</v>
      </c>
      <c r="F8" s="138"/>
      <c r="G8" s="138"/>
    </row>
    <row r="9" spans="2:7" ht="12.75">
      <c r="B9" s="139" t="s">
        <v>130</v>
      </c>
      <c r="C9" s="138">
        <f>SUM(C10:C16)</f>
        <v>196868197.85</v>
      </c>
      <c r="D9" s="138">
        <f>SUM(D10:D16)</f>
        <v>168578376.7</v>
      </c>
      <c r="E9" s="140" t="s">
        <v>131</v>
      </c>
      <c r="F9" s="138">
        <f>SUM(F10:F18)</f>
        <v>117722416.29</v>
      </c>
      <c r="G9" s="138">
        <f>SUM(G10:G18)</f>
        <v>138751587.27</v>
      </c>
    </row>
    <row r="10" spans="2:7" ht="12.75">
      <c r="B10" s="141" t="s">
        <v>132</v>
      </c>
      <c r="C10" s="138">
        <v>25000</v>
      </c>
      <c r="D10" s="138">
        <v>0</v>
      </c>
      <c r="E10" s="142" t="s">
        <v>133</v>
      </c>
      <c r="F10" s="138">
        <v>6560246</v>
      </c>
      <c r="G10" s="138">
        <v>6775825.04</v>
      </c>
    </row>
    <row r="11" spans="2:7" ht="12.75">
      <c r="B11" s="141" t="s">
        <v>134</v>
      </c>
      <c r="C11" s="138">
        <v>155848935.51</v>
      </c>
      <c r="D11" s="138">
        <v>162972229.7</v>
      </c>
      <c r="E11" s="142" t="s">
        <v>135</v>
      </c>
      <c r="F11" s="138">
        <v>63750806.87</v>
      </c>
      <c r="G11" s="138">
        <v>69232506.61</v>
      </c>
    </row>
    <row r="12" spans="2:7" ht="12.75">
      <c r="B12" s="141" t="s">
        <v>136</v>
      </c>
      <c r="C12" s="138">
        <v>0</v>
      </c>
      <c r="D12" s="138">
        <v>0</v>
      </c>
      <c r="E12" s="142" t="s">
        <v>137</v>
      </c>
      <c r="F12" s="138">
        <v>29209733.89</v>
      </c>
      <c r="G12" s="138">
        <v>32675374.3</v>
      </c>
    </row>
    <row r="13" spans="2:7" ht="12.75">
      <c r="B13" s="141" t="s">
        <v>138</v>
      </c>
      <c r="C13" s="138">
        <v>35510925.84</v>
      </c>
      <c r="D13" s="138">
        <v>0</v>
      </c>
      <c r="E13" s="142" t="s">
        <v>139</v>
      </c>
      <c r="F13" s="138">
        <v>2022508.08</v>
      </c>
      <c r="G13" s="138">
        <v>2052507.83</v>
      </c>
    </row>
    <row r="14" spans="2:7" ht="12.75">
      <c r="B14" s="141" t="s">
        <v>140</v>
      </c>
      <c r="C14" s="138">
        <v>69060</v>
      </c>
      <c r="D14" s="138">
        <v>69060</v>
      </c>
      <c r="E14" s="142" t="s">
        <v>141</v>
      </c>
      <c r="F14" s="138">
        <v>255366.29</v>
      </c>
      <c r="G14" s="138">
        <v>1344265.76</v>
      </c>
    </row>
    <row r="15" spans="2:7" ht="25.5">
      <c r="B15" s="141" t="s">
        <v>142</v>
      </c>
      <c r="C15" s="138">
        <v>5414276.5</v>
      </c>
      <c r="D15" s="138">
        <v>5537087</v>
      </c>
      <c r="E15" s="142" t="s">
        <v>143</v>
      </c>
      <c r="F15" s="138">
        <v>0</v>
      </c>
      <c r="G15" s="138">
        <v>0</v>
      </c>
    </row>
    <row r="16" spans="2:7" ht="12.75">
      <c r="B16" s="141" t="s">
        <v>144</v>
      </c>
      <c r="C16" s="138">
        <v>0</v>
      </c>
      <c r="D16" s="138">
        <v>0</v>
      </c>
      <c r="E16" s="142" t="s">
        <v>145</v>
      </c>
      <c r="F16" s="138">
        <v>15923755.16</v>
      </c>
      <c r="G16" s="138">
        <v>26671107.73</v>
      </c>
    </row>
    <row r="17" spans="2:7" ht="12.75">
      <c r="B17" s="139" t="s">
        <v>146</v>
      </c>
      <c r="C17" s="138">
        <f>SUM(C18:C24)</f>
        <v>242762619.67999998</v>
      </c>
      <c r="D17" s="138">
        <f>SUM(D18:D24)</f>
        <v>242903810.15</v>
      </c>
      <c r="E17" s="142" t="s">
        <v>147</v>
      </c>
      <c r="F17" s="138">
        <v>0</v>
      </c>
      <c r="G17" s="138">
        <v>0</v>
      </c>
    </row>
    <row r="18" spans="2:7" ht="12.75">
      <c r="B18" s="141" t="s">
        <v>148</v>
      </c>
      <c r="C18" s="138">
        <v>0</v>
      </c>
      <c r="D18" s="138">
        <v>0</v>
      </c>
      <c r="E18" s="142" t="s">
        <v>149</v>
      </c>
      <c r="F18" s="138">
        <v>0</v>
      </c>
      <c r="G18" s="138">
        <v>0</v>
      </c>
    </row>
    <row r="19" spans="2:7" ht="12.75">
      <c r="B19" s="141" t="s">
        <v>150</v>
      </c>
      <c r="C19" s="138">
        <v>44713056.56</v>
      </c>
      <c r="D19" s="138">
        <v>44792406.56</v>
      </c>
      <c r="E19" s="140" t="s">
        <v>151</v>
      </c>
      <c r="F19" s="138">
        <f>SUM(F20:F22)</f>
        <v>312231144.16</v>
      </c>
      <c r="G19" s="138">
        <f>SUM(G20:G22)</f>
        <v>335222342.36</v>
      </c>
    </row>
    <row r="20" spans="2:7" ht="12.75">
      <c r="B20" s="141" t="s">
        <v>152</v>
      </c>
      <c r="C20" s="138">
        <v>175969.98</v>
      </c>
      <c r="D20" s="138">
        <v>343620</v>
      </c>
      <c r="E20" s="142" t="s">
        <v>153</v>
      </c>
      <c r="F20" s="138">
        <v>0</v>
      </c>
      <c r="G20" s="138">
        <v>0</v>
      </c>
    </row>
    <row r="21" spans="2:7" ht="12.75">
      <c r="B21" s="141" t="s">
        <v>154</v>
      </c>
      <c r="C21" s="138">
        <v>197595052.78</v>
      </c>
      <c r="D21" s="138">
        <v>197595052.78</v>
      </c>
      <c r="E21" s="143" t="s">
        <v>155</v>
      </c>
      <c r="F21" s="138">
        <v>0</v>
      </c>
      <c r="G21" s="138">
        <v>0</v>
      </c>
    </row>
    <row r="22" spans="2:7" ht="12.75">
      <c r="B22" s="141" t="s">
        <v>156</v>
      </c>
      <c r="C22" s="138">
        <v>0</v>
      </c>
      <c r="D22" s="138">
        <v>0</v>
      </c>
      <c r="E22" s="142" t="s">
        <v>157</v>
      </c>
      <c r="F22" s="138">
        <v>312231144.16</v>
      </c>
      <c r="G22" s="138">
        <v>335222342.36</v>
      </c>
    </row>
    <row r="23" spans="2:7" ht="12.75">
      <c r="B23" s="141" t="s">
        <v>158</v>
      </c>
      <c r="C23" s="138">
        <v>111662.01</v>
      </c>
      <c r="D23" s="138">
        <v>0</v>
      </c>
      <c r="E23" s="140" t="s">
        <v>159</v>
      </c>
      <c r="F23" s="138">
        <f>SUM(F24:F25)</f>
        <v>0</v>
      </c>
      <c r="G23" s="138">
        <f>SUM(G24:G25)</f>
        <v>0</v>
      </c>
    </row>
    <row r="24" spans="2:7" ht="12.75">
      <c r="B24" s="141" t="s">
        <v>160</v>
      </c>
      <c r="C24" s="138">
        <v>166878.35</v>
      </c>
      <c r="D24" s="138">
        <v>172730.81</v>
      </c>
      <c r="E24" s="142" t="s">
        <v>161</v>
      </c>
      <c r="F24" s="138">
        <v>0</v>
      </c>
      <c r="G24" s="138">
        <v>0</v>
      </c>
    </row>
    <row r="25" spans="2:7" ht="12.75">
      <c r="B25" s="139" t="s">
        <v>162</v>
      </c>
      <c r="C25" s="138">
        <f>SUM(C26:C30)</f>
        <v>13894106.39</v>
      </c>
      <c r="D25" s="138">
        <f>SUM(D26:D30)</f>
        <v>2574706.56</v>
      </c>
      <c r="E25" s="142" t="s">
        <v>163</v>
      </c>
      <c r="F25" s="138">
        <v>0</v>
      </c>
      <c r="G25" s="138">
        <v>0</v>
      </c>
    </row>
    <row r="26" spans="2:7" ht="25.5">
      <c r="B26" s="141" t="s">
        <v>164</v>
      </c>
      <c r="C26" s="138">
        <v>0</v>
      </c>
      <c r="D26" s="138">
        <v>0</v>
      </c>
      <c r="E26" s="140" t="s">
        <v>165</v>
      </c>
      <c r="F26" s="138">
        <v>0</v>
      </c>
      <c r="G26" s="138">
        <v>0</v>
      </c>
    </row>
    <row r="27" spans="2:7" ht="25.5">
      <c r="B27" s="141" t="s">
        <v>166</v>
      </c>
      <c r="C27" s="138">
        <v>0</v>
      </c>
      <c r="D27" s="138">
        <v>0</v>
      </c>
      <c r="E27" s="140" t="s">
        <v>167</v>
      </c>
      <c r="F27" s="138">
        <f>SUM(F28:F30)</f>
        <v>0</v>
      </c>
      <c r="G27" s="138">
        <f>SUM(G28:G30)</f>
        <v>0</v>
      </c>
    </row>
    <row r="28" spans="2:7" ht="25.5">
      <c r="B28" s="141" t="s">
        <v>168</v>
      </c>
      <c r="C28" s="138">
        <v>0</v>
      </c>
      <c r="D28" s="138">
        <v>0</v>
      </c>
      <c r="E28" s="142" t="s">
        <v>169</v>
      </c>
      <c r="F28" s="138">
        <v>0</v>
      </c>
      <c r="G28" s="138">
        <v>0</v>
      </c>
    </row>
    <row r="29" spans="2:7" ht="12.75">
      <c r="B29" s="141" t="s">
        <v>170</v>
      </c>
      <c r="C29" s="138">
        <v>13894106.39</v>
      </c>
      <c r="D29" s="138">
        <v>2574706.56</v>
      </c>
      <c r="E29" s="142" t="s">
        <v>171</v>
      </c>
      <c r="F29" s="138">
        <v>0</v>
      </c>
      <c r="G29" s="138">
        <v>0</v>
      </c>
    </row>
    <row r="30" spans="2:7" ht="12.75">
      <c r="B30" s="141" t="s">
        <v>172</v>
      </c>
      <c r="C30" s="138">
        <v>0</v>
      </c>
      <c r="D30" s="138">
        <v>0</v>
      </c>
      <c r="E30" s="142" t="s">
        <v>173</v>
      </c>
      <c r="F30" s="138">
        <v>0</v>
      </c>
      <c r="G30" s="138">
        <v>0</v>
      </c>
    </row>
    <row r="31" spans="2:7" ht="25.5">
      <c r="B31" s="139" t="s">
        <v>174</v>
      </c>
      <c r="C31" s="138">
        <f>SUM(C32:C36)</f>
        <v>0</v>
      </c>
      <c r="D31" s="138">
        <f>SUM(D32:D36)</f>
        <v>0</v>
      </c>
      <c r="E31" s="140" t="s">
        <v>175</v>
      </c>
      <c r="F31" s="138">
        <f>SUM(F32:F37)</f>
        <v>0</v>
      </c>
      <c r="G31" s="138">
        <f>SUM(G32:G37)</f>
        <v>0</v>
      </c>
    </row>
    <row r="32" spans="2:7" ht="12.75">
      <c r="B32" s="141" t="s">
        <v>176</v>
      </c>
      <c r="C32" s="138">
        <v>0</v>
      </c>
      <c r="D32" s="138">
        <v>0</v>
      </c>
      <c r="E32" s="142" t="s">
        <v>177</v>
      </c>
      <c r="F32" s="138">
        <v>0</v>
      </c>
      <c r="G32" s="138">
        <v>0</v>
      </c>
    </row>
    <row r="33" spans="2:7" ht="12.75">
      <c r="B33" s="141" t="s">
        <v>178</v>
      </c>
      <c r="C33" s="138">
        <v>0</v>
      </c>
      <c r="D33" s="138">
        <v>0</v>
      </c>
      <c r="E33" s="142" t="s">
        <v>179</v>
      </c>
      <c r="F33" s="138">
        <v>0</v>
      </c>
      <c r="G33" s="138">
        <v>0</v>
      </c>
    </row>
    <row r="34" spans="2:7" ht="12.75">
      <c r="B34" s="141" t="s">
        <v>180</v>
      </c>
      <c r="C34" s="138">
        <v>0</v>
      </c>
      <c r="D34" s="138">
        <v>0</v>
      </c>
      <c r="E34" s="142" t="s">
        <v>181</v>
      </c>
      <c r="F34" s="138">
        <v>0</v>
      </c>
      <c r="G34" s="138">
        <v>0</v>
      </c>
    </row>
    <row r="35" spans="2:7" ht="25.5">
      <c r="B35" s="141" t="s">
        <v>182</v>
      </c>
      <c r="C35" s="138">
        <v>0</v>
      </c>
      <c r="D35" s="138">
        <v>0</v>
      </c>
      <c r="E35" s="142" t="s">
        <v>183</v>
      </c>
      <c r="F35" s="138">
        <v>0</v>
      </c>
      <c r="G35" s="138">
        <v>0</v>
      </c>
    </row>
    <row r="36" spans="2:7" ht="12.75">
      <c r="B36" s="141" t="s">
        <v>184</v>
      </c>
      <c r="C36" s="138">
        <v>0</v>
      </c>
      <c r="D36" s="138">
        <v>0</v>
      </c>
      <c r="E36" s="142" t="s">
        <v>185</v>
      </c>
      <c r="F36" s="138">
        <v>0</v>
      </c>
      <c r="G36" s="138">
        <v>0</v>
      </c>
    </row>
    <row r="37" spans="2:7" ht="12.75">
      <c r="B37" s="139" t="s">
        <v>186</v>
      </c>
      <c r="C37" s="138">
        <v>0</v>
      </c>
      <c r="D37" s="138">
        <v>0</v>
      </c>
      <c r="E37" s="142" t="s">
        <v>187</v>
      </c>
      <c r="F37" s="138">
        <v>0</v>
      </c>
      <c r="G37" s="138">
        <v>0</v>
      </c>
    </row>
    <row r="38" spans="2:7" ht="12.75">
      <c r="B38" s="139" t="s">
        <v>188</v>
      </c>
      <c r="C38" s="138">
        <f>SUM(C39:C40)</f>
        <v>0</v>
      </c>
      <c r="D38" s="138">
        <f>SUM(D39:D40)</f>
        <v>0</v>
      </c>
      <c r="E38" s="140" t="s">
        <v>189</v>
      </c>
      <c r="F38" s="138">
        <f>SUM(F39:F41)</f>
        <v>0</v>
      </c>
      <c r="G38" s="138">
        <f>SUM(G39:G41)</f>
        <v>0</v>
      </c>
    </row>
    <row r="39" spans="2:7" ht="25.5">
      <c r="B39" s="141" t="s">
        <v>190</v>
      </c>
      <c r="C39" s="138">
        <v>0</v>
      </c>
      <c r="D39" s="138">
        <v>0</v>
      </c>
      <c r="E39" s="142" t="s">
        <v>191</v>
      </c>
      <c r="F39" s="138">
        <v>0</v>
      </c>
      <c r="G39" s="138">
        <v>0</v>
      </c>
    </row>
    <row r="40" spans="2:7" ht="12.75">
      <c r="B40" s="141" t="s">
        <v>192</v>
      </c>
      <c r="C40" s="138">
        <v>0</v>
      </c>
      <c r="D40" s="138">
        <v>0</v>
      </c>
      <c r="E40" s="142" t="s">
        <v>193</v>
      </c>
      <c r="F40" s="138">
        <v>0</v>
      </c>
      <c r="G40" s="138">
        <v>0</v>
      </c>
    </row>
    <row r="41" spans="2:7" ht="12.75">
      <c r="B41" s="139" t="s">
        <v>194</v>
      </c>
      <c r="C41" s="138">
        <f>SUM(C42:C45)</f>
        <v>0</v>
      </c>
      <c r="D41" s="138">
        <f>SUM(D42:D45)</f>
        <v>0</v>
      </c>
      <c r="E41" s="142" t="s">
        <v>195</v>
      </c>
      <c r="F41" s="138">
        <v>0</v>
      </c>
      <c r="G41" s="138">
        <v>0</v>
      </c>
    </row>
    <row r="42" spans="2:7" ht="12.75">
      <c r="B42" s="141" t="s">
        <v>196</v>
      </c>
      <c r="C42" s="138">
        <v>0</v>
      </c>
      <c r="D42" s="138">
        <v>0</v>
      </c>
      <c r="E42" s="140" t="s">
        <v>197</v>
      </c>
      <c r="F42" s="138">
        <f>SUM(F43:F45)</f>
        <v>38280</v>
      </c>
      <c r="G42" s="138">
        <f>SUM(G43:G45)</f>
        <v>38280</v>
      </c>
    </row>
    <row r="43" spans="2:7" ht="12.75">
      <c r="B43" s="141" t="s">
        <v>198</v>
      </c>
      <c r="C43" s="138">
        <v>0</v>
      </c>
      <c r="D43" s="138">
        <v>0</v>
      </c>
      <c r="E43" s="142" t="s">
        <v>199</v>
      </c>
      <c r="F43" s="138">
        <v>0</v>
      </c>
      <c r="G43" s="138">
        <v>0</v>
      </c>
    </row>
    <row r="44" spans="2:7" ht="25.5">
      <c r="B44" s="141" t="s">
        <v>200</v>
      </c>
      <c r="C44" s="138">
        <v>0</v>
      </c>
      <c r="D44" s="138">
        <v>0</v>
      </c>
      <c r="E44" s="142" t="s">
        <v>201</v>
      </c>
      <c r="F44" s="138">
        <v>0</v>
      </c>
      <c r="G44" s="138">
        <v>0</v>
      </c>
    </row>
    <row r="45" spans="2:7" ht="12.75">
      <c r="B45" s="141" t="s">
        <v>202</v>
      </c>
      <c r="C45" s="138">
        <v>0</v>
      </c>
      <c r="D45" s="138">
        <v>0</v>
      </c>
      <c r="E45" s="142" t="s">
        <v>203</v>
      </c>
      <c r="F45" s="138">
        <v>38280</v>
      </c>
      <c r="G45" s="138">
        <v>38280</v>
      </c>
    </row>
    <row r="46" spans="2:7" ht="12.75">
      <c r="B46" s="139"/>
      <c r="C46" s="138"/>
      <c r="D46" s="138"/>
      <c r="E46" s="140"/>
      <c r="F46" s="138"/>
      <c r="G46" s="138"/>
    </row>
    <row r="47" spans="2:7" ht="12.75">
      <c r="B47" s="135" t="s">
        <v>204</v>
      </c>
      <c r="C47" s="138">
        <f>C9+C17+C25+C31+C37+C38+C41</f>
        <v>453524923.91999996</v>
      </c>
      <c r="D47" s="138">
        <f>D9+D17+D25+D31+D37+D38+D41</f>
        <v>414056893.41</v>
      </c>
      <c r="E47" s="137" t="s">
        <v>205</v>
      </c>
      <c r="F47" s="138">
        <f>F9+F19+F23+F26+F27+F31+F38+F42</f>
        <v>429991840.45000005</v>
      </c>
      <c r="G47" s="138">
        <f>G9+G19+G23+G26+G27+G31+G38+G42</f>
        <v>474012209.63</v>
      </c>
    </row>
    <row r="48" spans="2:7" ht="12.75">
      <c r="B48" s="135"/>
      <c r="C48" s="138"/>
      <c r="D48" s="138"/>
      <c r="E48" s="137"/>
      <c r="F48" s="138"/>
      <c r="G48" s="138"/>
    </row>
    <row r="49" spans="2:7" ht="12.75">
      <c r="B49" s="135" t="s">
        <v>24</v>
      </c>
      <c r="C49" s="138"/>
      <c r="D49" s="138"/>
      <c r="E49" s="137" t="s">
        <v>25</v>
      </c>
      <c r="F49" s="138"/>
      <c r="G49" s="138"/>
    </row>
    <row r="50" spans="2:7" ht="12.75">
      <c r="B50" s="139" t="s">
        <v>206</v>
      </c>
      <c r="C50" s="138">
        <v>0</v>
      </c>
      <c r="D50" s="138">
        <v>0</v>
      </c>
      <c r="E50" s="140" t="s">
        <v>207</v>
      </c>
      <c r="F50" s="138">
        <v>0</v>
      </c>
      <c r="G50" s="138">
        <v>0</v>
      </c>
    </row>
    <row r="51" spans="2:7" ht="12.75">
      <c r="B51" s="139" t="s">
        <v>208</v>
      </c>
      <c r="C51" s="138">
        <v>224204.67</v>
      </c>
      <c r="D51" s="138">
        <v>264704.67</v>
      </c>
      <c r="E51" s="140" t="s">
        <v>209</v>
      </c>
      <c r="F51" s="138">
        <v>0</v>
      </c>
      <c r="G51" s="138">
        <v>0</v>
      </c>
    </row>
    <row r="52" spans="2:7" ht="12.75">
      <c r="B52" s="139" t="s">
        <v>210</v>
      </c>
      <c r="C52" s="138">
        <v>5260285584.86</v>
      </c>
      <c r="D52" s="138">
        <v>5223650544.11</v>
      </c>
      <c r="E52" s="140" t="s">
        <v>211</v>
      </c>
      <c r="F52" s="138">
        <v>400433532.97</v>
      </c>
      <c r="G52" s="138">
        <v>405375933.86</v>
      </c>
    </row>
    <row r="53" spans="2:7" ht="12.75">
      <c r="B53" s="139" t="s">
        <v>212</v>
      </c>
      <c r="C53" s="138">
        <v>316631458.01</v>
      </c>
      <c r="D53" s="138">
        <v>312477138.24</v>
      </c>
      <c r="E53" s="140" t="s">
        <v>213</v>
      </c>
      <c r="F53" s="138">
        <v>0</v>
      </c>
      <c r="G53" s="138">
        <v>0</v>
      </c>
    </row>
    <row r="54" spans="2:7" ht="12.75">
      <c r="B54" s="139" t="s">
        <v>214</v>
      </c>
      <c r="C54" s="138">
        <v>9899718.16</v>
      </c>
      <c r="D54" s="138">
        <v>9609718.16</v>
      </c>
      <c r="E54" s="140" t="s">
        <v>215</v>
      </c>
      <c r="F54" s="138">
        <v>0</v>
      </c>
      <c r="G54" s="138">
        <v>0</v>
      </c>
    </row>
    <row r="55" spans="2:7" ht="12.75">
      <c r="B55" s="139" t="s">
        <v>216</v>
      </c>
      <c r="C55" s="138">
        <v>0</v>
      </c>
      <c r="D55" s="138">
        <v>0</v>
      </c>
      <c r="E55" s="140" t="s">
        <v>217</v>
      </c>
      <c r="F55" s="138">
        <v>0</v>
      </c>
      <c r="G55" s="138">
        <v>0</v>
      </c>
    </row>
    <row r="56" spans="2:7" ht="12.75">
      <c r="B56" s="139" t="s">
        <v>218</v>
      </c>
      <c r="C56" s="138">
        <v>28124952.2</v>
      </c>
      <c r="D56" s="138">
        <v>28124952.2</v>
      </c>
      <c r="E56" s="137"/>
      <c r="F56" s="138"/>
      <c r="G56" s="138"/>
    </row>
    <row r="57" spans="2:7" ht="12.75">
      <c r="B57" s="139" t="s">
        <v>219</v>
      </c>
      <c r="C57" s="138">
        <v>0</v>
      </c>
      <c r="D57" s="138">
        <v>0</v>
      </c>
      <c r="E57" s="137" t="s">
        <v>220</v>
      </c>
      <c r="F57" s="138">
        <f>SUM(F50:F55)</f>
        <v>400433532.97</v>
      </c>
      <c r="G57" s="138">
        <f>SUM(G50:G55)</f>
        <v>405375933.86</v>
      </c>
    </row>
    <row r="58" spans="2:7" ht="12.75">
      <c r="B58" s="139" t="s">
        <v>221</v>
      </c>
      <c r="C58" s="138">
        <v>0</v>
      </c>
      <c r="D58" s="138">
        <v>0</v>
      </c>
      <c r="E58" s="144"/>
      <c r="F58" s="138"/>
      <c r="G58" s="138"/>
    </row>
    <row r="59" spans="2:7" ht="12.75">
      <c r="B59" s="139"/>
      <c r="C59" s="138"/>
      <c r="D59" s="138"/>
      <c r="E59" s="137" t="s">
        <v>222</v>
      </c>
      <c r="F59" s="138">
        <f>F47+F57</f>
        <v>830425373.4200001</v>
      </c>
      <c r="G59" s="138">
        <f>G47+G57</f>
        <v>879388143.49</v>
      </c>
    </row>
    <row r="60" spans="2:7" ht="25.5">
      <c r="B60" s="135" t="s">
        <v>223</v>
      </c>
      <c r="C60" s="138">
        <f>SUM(C50:C58)</f>
        <v>5615165917.9</v>
      </c>
      <c r="D60" s="138">
        <f>SUM(D50:D58)</f>
        <v>5574127057.379999</v>
      </c>
      <c r="E60" s="140"/>
      <c r="F60" s="138"/>
      <c r="G60" s="138"/>
    </row>
    <row r="61" spans="2:7" ht="12.75">
      <c r="B61" s="139"/>
      <c r="C61" s="138"/>
      <c r="D61" s="138"/>
      <c r="E61" s="137" t="s">
        <v>224</v>
      </c>
      <c r="F61" s="138"/>
      <c r="G61" s="138"/>
    </row>
    <row r="62" spans="2:7" ht="12.75">
      <c r="B62" s="135" t="s">
        <v>225</v>
      </c>
      <c r="C62" s="138">
        <f>C47+C60</f>
        <v>6068690841.82</v>
      </c>
      <c r="D62" s="138">
        <f>D47+D60</f>
        <v>5988183950.789999</v>
      </c>
      <c r="E62" s="137"/>
      <c r="F62" s="138"/>
      <c r="G62" s="138"/>
    </row>
    <row r="63" spans="2:7" ht="12.75">
      <c r="B63" s="139"/>
      <c r="C63" s="138"/>
      <c r="D63" s="138"/>
      <c r="E63" s="137" t="s">
        <v>226</v>
      </c>
      <c r="F63" s="138">
        <f>SUM(F64:F66)</f>
        <v>0</v>
      </c>
      <c r="G63" s="138">
        <f>SUM(G64:G66)</f>
        <v>0</v>
      </c>
    </row>
    <row r="64" spans="2:7" ht="12.75">
      <c r="B64" s="139"/>
      <c r="C64" s="138"/>
      <c r="D64" s="138"/>
      <c r="E64" s="140" t="s">
        <v>227</v>
      </c>
      <c r="F64" s="138">
        <v>0</v>
      </c>
      <c r="G64" s="138">
        <v>0</v>
      </c>
    </row>
    <row r="65" spans="2:7" ht="12.75">
      <c r="B65" s="139"/>
      <c r="C65" s="138"/>
      <c r="D65" s="138"/>
      <c r="E65" s="140" t="s">
        <v>228</v>
      </c>
      <c r="F65" s="138">
        <v>0</v>
      </c>
      <c r="G65" s="138">
        <v>0</v>
      </c>
    </row>
    <row r="66" spans="2:7" ht="12.75">
      <c r="B66" s="139"/>
      <c r="C66" s="138"/>
      <c r="D66" s="138"/>
      <c r="E66" s="140" t="s">
        <v>229</v>
      </c>
      <c r="F66" s="138">
        <v>0</v>
      </c>
      <c r="G66" s="138">
        <v>0</v>
      </c>
    </row>
    <row r="67" spans="2:7" ht="12.75">
      <c r="B67" s="139"/>
      <c r="C67" s="138"/>
      <c r="D67" s="138"/>
      <c r="E67" s="140"/>
      <c r="F67" s="138"/>
      <c r="G67" s="138"/>
    </row>
    <row r="68" spans="2:7" ht="12.75">
      <c r="B68" s="139"/>
      <c r="C68" s="138"/>
      <c r="D68" s="138"/>
      <c r="E68" s="137" t="s">
        <v>230</v>
      </c>
      <c r="F68" s="138">
        <f>SUM(F69:F73)</f>
        <v>5238265468.400001</v>
      </c>
      <c r="G68" s="138">
        <f>SUM(G69:G73)</f>
        <v>5108795807.3</v>
      </c>
    </row>
    <row r="69" spans="2:7" ht="12.75">
      <c r="B69" s="139"/>
      <c r="C69" s="138"/>
      <c r="D69" s="138"/>
      <c r="E69" s="140" t="s">
        <v>231</v>
      </c>
      <c r="F69" s="138">
        <v>132750690.59</v>
      </c>
      <c r="G69" s="138">
        <v>148686389.01</v>
      </c>
    </row>
    <row r="70" spans="2:7" ht="12.75">
      <c r="B70" s="139"/>
      <c r="C70" s="138"/>
      <c r="D70" s="138"/>
      <c r="E70" s="140" t="s">
        <v>232</v>
      </c>
      <c r="F70" s="138">
        <v>5098800450.02</v>
      </c>
      <c r="G70" s="138">
        <v>4953395090.5</v>
      </c>
    </row>
    <row r="71" spans="2:7" ht="12.75">
      <c r="B71" s="139"/>
      <c r="C71" s="138"/>
      <c r="D71" s="138"/>
      <c r="E71" s="140" t="s">
        <v>233</v>
      </c>
      <c r="F71" s="138">
        <v>6714327.79</v>
      </c>
      <c r="G71" s="138">
        <v>6714327.79</v>
      </c>
    </row>
    <row r="72" spans="2:7" ht="12.75">
      <c r="B72" s="139"/>
      <c r="C72" s="138"/>
      <c r="D72" s="138"/>
      <c r="E72" s="140" t="s">
        <v>234</v>
      </c>
      <c r="F72" s="138">
        <v>0</v>
      </c>
      <c r="G72" s="138">
        <v>0</v>
      </c>
    </row>
    <row r="73" spans="2:7" ht="12.75">
      <c r="B73" s="139"/>
      <c r="C73" s="138"/>
      <c r="D73" s="138"/>
      <c r="E73" s="140" t="s">
        <v>235</v>
      </c>
      <c r="F73" s="138">
        <v>0</v>
      </c>
      <c r="G73" s="138">
        <v>0</v>
      </c>
    </row>
    <row r="74" spans="2:7" ht="12.75">
      <c r="B74" s="139"/>
      <c r="C74" s="138"/>
      <c r="D74" s="138"/>
      <c r="E74" s="140"/>
      <c r="F74" s="138"/>
      <c r="G74" s="138"/>
    </row>
    <row r="75" spans="2:7" ht="25.5">
      <c r="B75" s="139"/>
      <c r="C75" s="138"/>
      <c r="D75" s="138"/>
      <c r="E75" s="137" t="s">
        <v>236</v>
      </c>
      <c r="F75" s="138">
        <f>SUM(F76:F77)</f>
        <v>0</v>
      </c>
      <c r="G75" s="138">
        <f>SUM(G76:G77)</f>
        <v>0</v>
      </c>
    </row>
    <row r="76" spans="2:7" ht="12.75">
      <c r="B76" s="139"/>
      <c r="C76" s="138"/>
      <c r="D76" s="138"/>
      <c r="E76" s="140" t="s">
        <v>237</v>
      </c>
      <c r="F76" s="138">
        <v>0</v>
      </c>
      <c r="G76" s="138">
        <v>0</v>
      </c>
    </row>
    <row r="77" spans="2:7" ht="12.75">
      <c r="B77" s="139"/>
      <c r="C77" s="138"/>
      <c r="D77" s="138"/>
      <c r="E77" s="140" t="s">
        <v>238</v>
      </c>
      <c r="F77" s="138">
        <v>0</v>
      </c>
      <c r="G77" s="138">
        <v>0</v>
      </c>
    </row>
    <row r="78" spans="2:7" ht="12.75">
      <c r="B78" s="139"/>
      <c r="C78" s="138"/>
      <c r="D78" s="138"/>
      <c r="E78" s="140"/>
      <c r="F78" s="138"/>
      <c r="G78" s="138"/>
    </row>
    <row r="79" spans="2:7" ht="12.75">
      <c r="B79" s="139"/>
      <c r="C79" s="138"/>
      <c r="D79" s="138"/>
      <c r="E79" s="137" t="s">
        <v>239</v>
      </c>
      <c r="F79" s="138">
        <f>F63+F68+F75</f>
        <v>5238265468.400001</v>
      </c>
      <c r="G79" s="138">
        <f>G63+G68+G75</f>
        <v>5108795807.3</v>
      </c>
    </row>
    <row r="80" spans="2:7" ht="12.75">
      <c r="B80" s="139"/>
      <c r="C80" s="138"/>
      <c r="D80" s="138"/>
      <c r="E80" s="140"/>
      <c r="F80" s="138"/>
      <c r="G80" s="138"/>
    </row>
    <row r="81" spans="2:7" ht="12.75">
      <c r="B81" s="139"/>
      <c r="C81" s="138"/>
      <c r="D81" s="138"/>
      <c r="E81" s="137" t="s">
        <v>240</v>
      </c>
      <c r="F81" s="138">
        <f>F59+F79</f>
        <v>6068690841.820001</v>
      </c>
      <c r="G81" s="138">
        <f>G59+G79</f>
        <v>5988183950.79</v>
      </c>
    </row>
    <row r="82" spans="2:7" ht="13.5" thickBot="1">
      <c r="B82" s="145"/>
      <c r="C82" s="146"/>
      <c r="D82" s="146"/>
      <c r="E82" s="147"/>
      <c r="F82" s="148"/>
      <c r="G82" s="148"/>
    </row>
    <row r="84" ht="15">
      <c r="B84" s="203" t="s">
        <v>55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77"/>
  <sheetViews>
    <sheetView zoomScale="110" zoomScaleNormal="110" zoomScalePageLayoutView="0" workbookViewId="0" topLeftCell="A1">
      <selection activeCell="B18" sqref="B18:G18"/>
    </sheetView>
  </sheetViews>
  <sheetFormatPr defaultColWidth="8.00390625" defaultRowHeight="15"/>
  <cols>
    <col min="1" max="1" width="6.28125" style="203" customWidth="1"/>
    <col min="2" max="2" width="8.140625" style="203" customWidth="1"/>
    <col min="3" max="3" width="5.421875" style="203" customWidth="1"/>
    <col min="4" max="4" width="1.28515625" style="203" customWidth="1"/>
    <col min="5" max="5" width="2.7109375" style="203" customWidth="1"/>
    <col min="6" max="6" width="12.140625" style="203" customWidth="1"/>
    <col min="7" max="7" width="45.8515625" style="203" customWidth="1"/>
    <col min="8" max="8" width="7.421875" style="203" customWidth="1"/>
    <col min="9" max="9" width="6.7109375" style="203" customWidth="1"/>
    <col min="10" max="10" width="1.28515625" style="203" customWidth="1"/>
    <col min="11" max="11" width="4.00390625" style="203" customWidth="1"/>
    <col min="12" max="12" width="1.28515625" style="203" customWidth="1"/>
    <col min="13" max="13" width="9.140625" style="203" customWidth="1"/>
    <col min="14" max="14" width="1.28515625" style="203" customWidth="1"/>
    <col min="15" max="16384" width="8.00390625" style="203" customWidth="1"/>
  </cols>
  <sheetData>
    <row r="3" spans="4:10" ht="15.75">
      <c r="D3" s="247" t="s">
        <v>56</v>
      </c>
      <c r="E3" s="247"/>
      <c r="F3" s="247"/>
      <c r="G3" s="247"/>
      <c r="H3" s="247"/>
      <c r="I3" s="247"/>
      <c r="J3" s="247"/>
    </row>
    <row r="4" spans="5:9" ht="15">
      <c r="E4" s="248" t="s">
        <v>306</v>
      </c>
      <c r="F4" s="248"/>
      <c r="G4" s="248"/>
      <c r="H4" s="248"/>
      <c r="I4" s="248"/>
    </row>
    <row r="5" spans="2:14" ht="15">
      <c r="B5" s="244"/>
      <c r="C5" s="244"/>
      <c r="D5" s="244"/>
      <c r="E5" s="244"/>
      <c r="F5" s="244"/>
      <c r="G5" s="249" t="s">
        <v>307</v>
      </c>
      <c r="H5" s="249"/>
      <c r="I5" s="246"/>
      <c r="J5" s="246"/>
      <c r="K5" s="246"/>
      <c r="L5" s="246"/>
      <c r="M5" s="246"/>
      <c r="N5" s="246"/>
    </row>
    <row r="6" spans="2:14" ht="15">
      <c r="B6" s="244"/>
      <c r="C6" s="244"/>
      <c r="D6" s="245" t="s">
        <v>308</v>
      </c>
      <c r="E6" s="245"/>
      <c r="F6" s="245"/>
      <c r="G6" s="245"/>
      <c r="H6" s="245"/>
      <c r="I6" s="245"/>
      <c r="J6" s="245"/>
      <c r="K6" s="246"/>
      <c r="L6" s="246"/>
      <c r="M6" s="246"/>
      <c r="N6" s="246"/>
    </row>
    <row r="7" spans="2:14" ht="15">
      <c r="B7" s="244"/>
      <c r="C7" s="244"/>
      <c r="D7" s="245"/>
      <c r="E7" s="245"/>
      <c r="F7" s="245"/>
      <c r="G7" s="245"/>
      <c r="H7" s="245"/>
      <c r="I7" s="245"/>
      <c r="J7" s="245"/>
      <c r="K7" s="246"/>
      <c r="L7" s="246"/>
      <c r="M7" s="246"/>
      <c r="N7" s="246"/>
    </row>
    <row r="8" spans="2:13" ht="15">
      <c r="B8" s="241" t="s">
        <v>2</v>
      </c>
      <c r="C8" s="241"/>
      <c r="D8" s="241"/>
      <c r="E8" s="241"/>
      <c r="F8" s="241"/>
      <c r="G8" s="241"/>
      <c r="H8" s="242" t="s">
        <v>309</v>
      </c>
      <c r="I8" s="242"/>
      <c r="J8" s="242" t="s">
        <v>310</v>
      </c>
      <c r="K8" s="242"/>
      <c r="L8" s="242"/>
      <c r="M8" s="242"/>
    </row>
    <row r="9" spans="2:13" ht="15">
      <c r="B9" s="239" t="s">
        <v>311</v>
      </c>
      <c r="C9" s="239"/>
      <c r="D9" s="239"/>
      <c r="E9" s="239"/>
      <c r="F9" s="239"/>
      <c r="G9" s="239"/>
      <c r="H9" s="243">
        <v>329143866.07</v>
      </c>
      <c r="I9" s="243"/>
      <c r="J9" s="243">
        <v>0</v>
      </c>
      <c r="K9" s="243"/>
      <c r="L9" s="243"/>
      <c r="M9" s="243"/>
    </row>
    <row r="10" spans="2:13" ht="15">
      <c r="B10" s="239" t="s">
        <v>312</v>
      </c>
      <c r="C10" s="239"/>
      <c r="D10" s="239"/>
      <c r="E10" s="239"/>
      <c r="F10" s="239"/>
      <c r="G10" s="239"/>
      <c r="H10" s="236">
        <v>40471610.1</v>
      </c>
      <c r="I10" s="236"/>
      <c r="J10" s="236">
        <v>0</v>
      </c>
      <c r="K10" s="236"/>
      <c r="L10" s="236"/>
      <c r="M10" s="236"/>
    </row>
    <row r="11" spans="2:13" ht="15">
      <c r="B11" s="237" t="s">
        <v>313</v>
      </c>
      <c r="C11" s="237"/>
      <c r="D11" s="237"/>
      <c r="E11" s="237"/>
      <c r="F11" s="237"/>
      <c r="G11" s="237"/>
      <c r="H11" s="238">
        <v>21079529.02</v>
      </c>
      <c r="I11" s="238"/>
      <c r="J11" s="238">
        <v>0</v>
      </c>
      <c r="K11" s="238"/>
      <c r="L11" s="238"/>
      <c r="M11" s="238"/>
    </row>
    <row r="12" spans="2:13" ht="15">
      <c r="B12" s="237" t="s">
        <v>314</v>
      </c>
      <c r="C12" s="237"/>
      <c r="D12" s="237"/>
      <c r="E12" s="237"/>
      <c r="F12" s="237"/>
      <c r="G12" s="237"/>
      <c r="H12" s="238">
        <v>0</v>
      </c>
      <c r="I12" s="238"/>
      <c r="J12" s="238">
        <v>0</v>
      </c>
      <c r="K12" s="238"/>
      <c r="L12" s="238"/>
      <c r="M12" s="238"/>
    </row>
    <row r="13" spans="2:13" ht="15">
      <c r="B13" s="237" t="s">
        <v>315</v>
      </c>
      <c r="C13" s="237"/>
      <c r="D13" s="237"/>
      <c r="E13" s="237"/>
      <c r="F13" s="237"/>
      <c r="G13" s="237"/>
      <c r="H13" s="238">
        <v>0</v>
      </c>
      <c r="I13" s="238"/>
      <c r="J13" s="238">
        <v>0</v>
      </c>
      <c r="K13" s="238"/>
      <c r="L13" s="238"/>
      <c r="M13" s="238"/>
    </row>
    <row r="14" spans="2:13" ht="15">
      <c r="B14" s="237" t="s">
        <v>316</v>
      </c>
      <c r="C14" s="237"/>
      <c r="D14" s="237"/>
      <c r="E14" s="237"/>
      <c r="F14" s="237"/>
      <c r="G14" s="237"/>
      <c r="H14" s="238">
        <v>14207651.9</v>
      </c>
      <c r="I14" s="238"/>
      <c r="J14" s="238">
        <v>0</v>
      </c>
      <c r="K14" s="238"/>
      <c r="L14" s="238"/>
      <c r="M14" s="238"/>
    </row>
    <row r="15" spans="2:13" ht="15">
      <c r="B15" s="237" t="s">
        <v>317</v>
      </c>
      <c r="C15" s="237"/>
      <c r="D15" s="237"/>
      <c r="E15" s="237"/>
      <c r="F15" s="237"/>
      <c r="G15" s="237"/>
      <c r="H15" s="238">
        <v>903120.28</v>
      </c>
      <c r="I15" s="238"/>
      <c r="J15" s="238">
        <v>0</v>
      </c>
      <c r="K15" s="238"/>
      <c r="L15" s="238"/>
      <c r="M15" s="238"/>
    </row>
    <row r="16" spans="2:13" ht="15">
      <c r="B16" s="237" t="s">
        <v>318</v>
      </c>
      <c r="C16" s="237"/>
      <c r="D16" s="237"/>
      <c r="E16" s="237"/>
      <c r="F16" s="237"/>
      <c r="G16" s="237"/>
      <c r="H16" s="238">
        <v>4281308.9</v>
      </c>
      <c r="I16" s="238"/>
      <c r="J16" s="238">
        <v>0</v>
      </c>
      <c r="K16" s="238"/>
      <c r="L16" s="238"/>
      <c r="M16" s="238"/>
    </row>
    <row r="17" spans="2:13" ht="15">
      <c r="B17" s="237" t="s">
        <v>319</v>
      </c>
      <c r="C17" s="237"/>
      <c r="D17" s="237"/>
      <c r="E17" s="237"/>
      <c r="F17" s="237"/>
      <c r="G17" s="237"/>
      <c r="H17" s="238">
        <v>0</v>
      </c>
      <c r="I17" s="238"/>
      <c r="J17" s="238">
        <v>0</v>
      </c>
      <c r="K17" s="238"/>
      <c r="L17" s="238"/>
      <c r="M17" s="238"/>
    </row>
    <row r="18" spans="2:13" ht="15">
      <c r="B18" s="237" t="s">
        <v>320</v>
      </c>
      <c r="C18" s="237"/>
      <c r="D18" s="237"/>
      <c r="E18" s="237"/>
      <c r="F18" s="237"/>
      <c r="G18" s="237"/>
      <c r="H18" s="238"/>
      <c r="I18" s="238"/>
      <c r="J18" s="238"/>
      <c r="K18" s="238"/>
      <c r="L18" s="238"/>
      <c r="M18" s="238"/>
    </row>
    <row r="19" spans="2:13" ht="15">
      <c r="B19" s="239" t="s">
        <v>321</v>
      </c>
      <c r="C19" s="239"/>
      <c r="D19" s="239"/>
      <c r="E19" s="239"/>
      <c r="F19" s="239"/>
      <c r="G19" s="239"/>
      <c r="H19" s="236">
        <v>288672255.97</v>
      </c>
      <c r="I19" s="236"/>
      <c r="J19" s="236">
        <v>0</v>
      </c>
      <c r="K19" s="236"/>
      <c r="L19" s="236"/>
      <c r="M19" s="236"/>
    </row>
    <row r="20" spans="2:13" ht="15">
      <c r="B20" s="237" t="s">
        <v>322</v>
      </c>
      <c r="C20" s="237"/>
      <c r="D20" s="237"/>
      <c r="E20" s="237"/>
      <c r="F20" s="237"/>
      <c r="G20" s="237"/>
      <c r="H20" s="238">
        <v>288672255.97</v>
      </c>
      <c r="I20" s="238"/>
      <c r="J20" s="238">
        <v>0</v>
      </c>
      <c r="K20" s="238"/>
      <c r="L20" s="238"/>
      <c r="M20" s="238"/>
    </row>
    <row r="21" spans="2:13" ht="15">
      <c r="B21" s="237" t="s">
        <v>323</v>
      </c>
      <c r="C21" s="237"/>
      <c r="D21" s="237"/>
      <c r="E21" s="237"/>
      <c r="F21" s="237"/>
      <c r="G21" s="237"/>
      <c r="H21" s="238">
        <v>0</v>
      </c>
      <c r="I21" s="238"/>
      <c r="J21" s="238">
        <v>0</v>
      </c>
      <c r="K21" s="238"/>
      <c r="L21" s="238"/>
      <c r="M21" s="238"/>
    </row>
    <row r="22" spans="2:13" ht="15">
      <c r="B22" s="237" t="s">
        <v>320</v>
      </c>
      <c r="C22" s="237"/>
      <c r="D22" s="237"/>
      <c r="E22" s="237"/>
      <c r="F22" s="237"/>
      <c r="G22" s="237"/>
      <c r="H22" s="238"/>
      <c r="I22" s="238"/>
      <c r="J22" s="238"/>
      <c r="K22" s="238"/>
      <c r="L22" s="238"/>
      <c r="M22" s="238"/>
    </row>
    <row r="23" spans="2:13" ht="15">
      <c r="B23" s="239" t="s">
        <v>324</v>
      </c>
      <c r="C23" s="239"/>
      <c r="D23" s="239"/>
      <c r="E23" s="239"/>
      <c r="F23" s="239"/>
      <c r="G23" s="239"/>
      <c r="H23" s="236">
        <v>0</v>
      </c>
      <c r="I23" s="236"/>
      <c r="J23" s="236">
        <v>0</v>
      </c>
      <c r="K23" s="236"/>
      <c r="L23" s="236"/>
      <c r="M23" s="236"/>
    </row>
    <row r="24" spans="2:13" ht="15">
      <c r="B24" s="237" t="s">
        <v>325</v>
      </c>
      <c r="C24" s="237"/>
      <c r="D24" s="237"/>
      <c r="E24" s="237"/>
      <c r="F24" s="237"/>
      <c r="G24" s="237"/>
      <c r="H24" s="238">
        <v>0</v>
      </c>
      <c r="I24" s="238"/>
      <c r="J24" s="238">
        <v>0</v>
      </c>
      <c r="K24" s="238"/>
      <c r="L24" s="238"/>
      <c r="M24" s="238"/>
    </row>
    <row r="25" spans="2:13" ht="15">
      <c r="B25" s="237" t="s">
        <v>326</v>
      </c>
      <c r="C25" s="237"/>
      <c r="D25" s="237"/>
      <c r="E25" s="237"/>
      <c r="F25" s="237"/>
      <c r="G25" s="237"/>
      <c r="H25" s="238">
        <v>0</v>
      </c>
      <c r="I25" s="238"/>
      <c r="J25" s="238">
        <v>0</v>
      </c>
      <c r="K25" s="238"/>
      <c r="L25" s="238"/>
      <c r="M25" s="238"/>
    </row>
    <row r="26" spans="2:13" ht="15">
      <c r="B26" s="237" t="s">
        <v>327</v>
      </c>
      <c r="C26" s="237"/>
      <c r="D26" s="237"/>
      <c r="E26" s="237"/>
      <c r="F26" s="237"/>
      <c r="G26" s="237"/>
      <c r="H26" s="238">
        <v>0</v>
      </c>
      <c r="I26" s="238"/>
      <c r="J26" s="238">
        <v>0</v>
      </c>
      <c r="K26" s="238"/>
      <c r="L26" s="238"/>
      <c r="M26" s="238"/>
    </row>
    <row r="27" spans="2:13" ht="15">
      <c r="B27" s="237" t="s">
        <v>328</v>
      </c>
      <c r="C27" s="237"/>
      <c r="D27" s="237"/>
      <c r="E27" s="237"/>
      <c r="F27" s="237"/>
      <c r="G27" s="237"/>
      <c r="H27" s="238">
        <v>0</v>
      </c>
      <c r="I27" s="238"/>
      <c r="J27" s="238">
        <v>0</v>
      </c>
      <c r="K27" s="238"/>
      <c r="L27" s="238"/>
      <c r="M27" s="238"/>
    </row>
    <row r="28" spans="2:13" ht="15">
      <c r="B28" s="237" t="s">
        <v>329</v>
      </c>
      <c r="C28" s="237"/>
      <c r="D28" s="237"/>
      <c r="E28" s="237"/>
      <c r="F28" s="237"/>
      <c r="G28" s="237"/>
      <c r="H28" s="238">
        <v>0</v>
      </c>
      <c r="I28" s="238"/>
      <c r="J28" s="238">
        <v>0</v>
      </c>
      <c r="K28" s="238"/>
      <c r="L28" s="238"/>
      <c r="M28" s="238"/>
    </row>
    <row r="29" spans="2:13" ht="15">
      <c r="B29" s="237" t="s">
        <v>320</v>
      </c>
      <c r="C29" s="237"/>
      <c r="D29" s="237"/>
      <c r="E29" s="237"/>
      <c r="F29" s="237"/>
      <c r="G29" s="237"/>
      <c r="H29" s="238"/>
      <c r="I29" s="238"/>
      <c r="J29" s="238"/>
      <c r="K29" s="238"/>
      <c r="L29" s="238"/>
      <c r="M29" s="238"/>
    </row>
    <row r="30" spans="2:13" ht="15">
      <c r="B30" s="235" t="s">
        <v>330</v>
      </c>
      <c r="C30" s="235"/>
      <c r="D30" s="235"/>
      <c r="E30" s="235"/>
      <c r="F30" s="235"/>
      <c r="G30" s="235"/>
      <c r="H30" s="236">
        <v>329143866.07</v>
      </c>
      <c r="I30" s="236"/>
      <c r="J30" s="236">
        <v>0</v>
      </c>
      <c r="K30" s="236"/>
      <c r="L30" s="236"/>
      <c r="M30" s="236"/>
    </row>
    <row r="31" spans="2:13" ht="15">
      <c r="B31" s="237" t="s">
        <v>320</v>
      </c>
      <c r="C31" s="237"/>
      <c r="D31" s="237"/>
      <c r="E31" s="237"/>
      <c r="F31" s="237"/>
      <c r="G31" s="237"/>
      <c r="H31" s="238"/>
      <c r="I31" s="238"/>
      <c r="J31" s="238"/>
      <c r="K31" s="238"/>
      <c r="L31" s="238"/>
      <c r="M31" s="238"/>
    </row>
    <row r="32" spans="2:13" ht="15">
      <c r="B32" s="239" t="s">
        <v>331</v>
      </c>
      <c r="C32" s="239"/>
      <c r="D32" s="239"/>
      <c r="E32" s="239"/>
      <c r="F32" s="239"/>
      <c r="G32" s="239"/>
      <c r="H32" s="240">
        <v>397658613.86</v>
      </c>
      <c r="I32" s="240"/>
      <c r="J32" s="240">
        <v>0</v>
      </c>
      <c r="K32" s="240"/>
      <c r="L32" s="240"/>
      <c r="M32" s="240"/>
    </row>
    <row r="33" spans="2:13" ht="15">
      <c r="B33" s="239" t="s">
        <v>332</v>
      </c>
      <c r="C33" s="239"/>
      <c r="D33" s="239"/>
      <c r="E33" s="239"/>
      <c r="F33" s="239"/>
      <c r="G33" s="239"/>
      <c r="H33" s="236">
        <v>284513414.19</v>
      </c>
      <c r="I33" s="236"/>
      <c r="J33" s="236">
        <v>0</v>
      </c>
      <c r="K33" s="236"/>
      <c r="L33" s="236"/>
      <c r="M33" s="236"/>
    </row>
    <row r="34" spans="2:13" ht="15">
      <c r="B34" s="237" t="s">
        <v>333</v>
      </c>
      <c r="C34" s="237"/>
      <c r="D34" s="237"/>
      <c r="E34" s="237"/>
      <c r="F34" s="237"/>
      <c r="G34" s="237"/>
      <c r="H34" s="238">
        <v>229050859.81</v>
      </c>
      <c r="I34" s="238"/>
      <c r="J34" s="238">
        <v>0</v>
      </c>
      <c r="K34" s="238"/>
      <c r="L34" s="238"/>
      <c r="M34" s="238"/>
    </row>
    <row r="35" spans="2:13" ht="15">
      <c r="B35" s="237" t="s">
        <v>334</v>
      </c>
      <c r="C35" s="237"/>
      <c r="D35" s="237"/>
      <c r="E35" s="237"/>
      <c r="F35" s="237"/>
      <c r="G35" s="237"/>
      <c r="H35" s="238">
        <v>17363324.23</v>
      </c>
      <c r="I35" s="238"/>
      <c r="J35" s="238">
        <v>0</v>
      </c>
      <c r="K35" s="238"/>
      <c r="L35" s="238"/>
      <c r="M35" s="238"/>
    </row>
    <row r="36" spans="2:13" ht="15">
      <c r="B36" s="237" t="s">
        <v>335</v>
      </c>
      <c r="C36" s="237"/>
      <c r="D36" s="237"/>
      <c r="E36" s="237"/>
      <c r="F36" s="237"/>
      <c r="G36" s="237"/>
      <c r="H36" s="238">
        <v>38099230.15</v>
      </c>
      <c r="I36" s="238"/>
      <c r="J36" s="238">
        <v>0</v>
      </c>
      <c r="K36" s="238"/>
      <c r="L36" s="238"/>
      <c r="M36" s="238"/>
    </row>
    <row r="37" spans="2:13" ht="15">
      <c r="B37" s="237" t="s">
        <v>320</v>
      </c>
      <c r="C37" s="237"/>
      <c r="D37" s="237"/>
      <c r="E37" s="237"/>
      <c r="F37" s="237"/>
      <c r="G37" s="237"/>
      <c r="H37" s="238"/>
      <c r="I37" s="238"/>
      <c r="J37" s="238"/>
      <c r="K37" s="238"/>
      <c r="L37" s="238"/>
      <c r="M37" s="238"/>
    </row>
    <row r="38" spans="2:13" ht="15">
      <c r="B38" s="239" t="s">
        <v>336</v>
      </c>
      <c r="C38" s="239"/>
      <c r="D38" s="239"/>
      <c r="E38" s="239"/>
      <c r="F38" s="239"/>
      <c r="G38" s="239"/>
      <c r="H38" s="236">
        <v>68094648.5</v>
      </c>
      <c r="I38" s="236"/>
      <c r="J38" s="236">
        <v>0</v>
      </c>
      <c r="K38" s="236"/>
      <c r="L38" s="236"/>
      <c r="M38" s="236"/>
    </row>
    <row r="39" spans="2:13" ht="15">
      <c r="B39" s="237" t="s">
        <v>337</v>
      </c>
      <c r="C39" s="237"/>
      <c r="D39" s="237"/>
      <c r="E39" s="237"/>
      <c r="F39" s="237"/>
      <c r="G39" s="237"/>
      <c r="H39" s="238">
        <v>0</v>
      </c>
      <c r="I39" s="238"/>
      <c r="J39" s="238">
        <v>0</v>
      </c>
      <c r="K39" s="238"/>
      <c r="L39" s="238"/>
      <c r="M39" s="238"/>
    </row>
    <row r="40" spans="2:13" ht="15">
      <c r="B40" s="237" t="s">
        <v>338</v>
      </c>
      <c r="C40" s="237"/>
      <c r="D40" s="237"/>
      <c r="E40" s="237"/>
      <c r="F40" s="237"/>
      <c r="G40" s="237"/>
      <c r="H40" s="238">
        <v>0</v>
      </c>
      <c r="I40" s="238"/>
      <c r="J40" s="238">
        <v>0</v>
      </c>
      <c r="K40" s="238"/>
      <c r="L40" s="238"/>
      <c r="M40" s="238"/>
    </row>
    <row r="41" spans="2:13" ht="15">
      <c r="B41" s="237" t="s">
        <v>339</v>
      </c>
      <c r="C41" s="237"/>
      <c r="D41" s="237"/>
      <c r="E41" s="237"/>
      <c r="F41" s="237"/>
      <c r="G41" s="237"/>
      <c r="H41" s="238">
        <v>12810933.92</v>
      </c>
      <c r="I41" s="238"/>
      <c r="J41" s="238">
        <v>0</v>
      </c>
      <c r="K41" s="238"/>
      <c r="L41" s="238"/>
      <c r="M41" s="238"/>
    </row>
    <row r="42" spans="2:13" ht="15">
      <c r="B42" s="237" t="s">
        <v>340</v>
      </c>
      <c r="C42" s="237"/>
      <c r="D42" s="237"/>
      <c r="E42" s="237"/>
      <c r="F42" s="237"/>
      <c r="G42" s="237"/>
      <c r="H42" s="238">
        <v>1129137.91</v>
      </c>
      <c r="I42" s="238"/>
      <c r="J42" s="238">
        <v>0</v>
      </c>
      <c r="K42" s="238"/>
      <c r="L42" s="238"/>
      <c r="M42" s="238"/>
    </row>
    <row r="43" spans="2:13" ht="15">
      <c r="B43" s="237" t="s">
        <v>341</v>
      </c>
      <c r="C43" s="237"/>
      <c r="D43" s="237"/>
      <c r="E43" s="237"/>
      <c r="F43" s="237"/>
      <c r="G43" s="237"/>
      <c r="H43" s="238">
        <v>54154576.67</v>
      </c>
      <c r="I43" s="238"/>
      <c r="J43" s="238">
        <v>0</v>
      </c>
      <c r="K43" s="238"/>
      <c r="L43" s="238"/>
      <c r="M43" s="238"/>
    </row>
    <row r="44" spans="2:13" ht="15">
      <c r="B44" s="237" t="s">
        <v>342</v>
      </c>
      <c r="C44" s="237"/>
      <c r="D44" s="237"/>
      <c r="E44" s="237"/>
      <c r="F44" s="237"/>
      <c r="G44" s="237"/>
      <c r="H44" s="238">
        <v>0</v>
      </c>
      <c r="I44" s="238"/>
      <c r="J44" s="238">
        <v>0</v>
      </c>
      <c r="K44" s="238"/>
      <c r="L44" s="238"/>
      <c r="M44" s="238"/>
    </row>
    <row r="45" spans="2:13" ht="15">
      <c r="B45" s="237" t="s">
        <v>343</v>
      </c>
      <c r="C45" s="237"/>
      <c r="D45" s="237"/>
      <c r="E45" s="237"/>
      <c r="F45" s="237"/>
      <c r="G45" s="237"/>
      <c r="H45" s="238">
        <v>0</v>
      </c>
      <c r="I45" s="238"/>
      <c r="J45" s="238">
        <v>0</v>
      </c>
      <c r="K45" s="238"/>
      <c r="L45" s="238"/>
      <c r="M45" s="238"/>
    </row>
    <row r="46" spans="2:13" ht="15">
      <c r="B46" s="237" t="s">
        <v>344</v>
      </c>
      <c r="C46" s="237"/>
      <c r="D46" s="237"/>
      <c r="E46" s="237"/>
      <c r="F46" s="237"/>
      <c r="G46" s="237"/>
      <c r="H46" s="238">
        <v>0</v>
      </c>
      <c r="I46" s="238"/>
      <c r="J46" s="238">
        <v>0</v>
      </c>
      <c r="K46" s="238"/>
      <c r="L46" s="238"/>
      <c r="M46" s="238"/>
    </row>
    <row r="47" spans="2:13" ht="15">
      <c r="B47" s="237" t="s">
        <v>345</v>
      </c>
      <c r="C47" s="237"/>
      <c r="D47" s="237"/>
      <c r="E47" s="237"/>
      <c r="F47" s="237"/>
      <c r="G47" s="237"/>
      <c r="H47" s="238">
        <v>0</v>
      </c>
      <c r="I47" s="238"/>
      <c r="J47" s="238">
        <v>0</v>
      </c>
      <c r="K47" s="238"/>
      <c r="L47" s="238"/>
      <c r="M47" s="238"/>
    </row>
    <row r="48" spans="2:13" ht="15">
      <c r="B48" s="237" t="s">
        <v>320</v>
      </c>
      <c r="C48" s="237"/>
      <c r="D48" s="237"/>
      <c r="E48" s="237"/>
      <c r="F48" s="237"/>
      <c r="G48" s="237"/>
      <c r="H48" s="238"/>
      <c r="I48" s="238"/>
      <c r="J48" s="238"/>
      <c r="K48" s="238"/>
      <c r="L48" s="238"/>
      <c r="M48" s="238"/>
    </row>
    <row r="49" spans="2:13" ht="15">
      <c r="B49" s="239" t="s">
        <v>346</v>
      </c>
      <c r="C49" s="239"/>
      <c r="D49" s="239"/>
      <c r="E49" s="239"/>
      <c r="F49" s="239"/>
      <c r="G49" s="239"/>
      <c r="H49" s="236">
        <v>38581837.14</v>
      </c>
      <c r="I49" s="236"/>
      <c r="J49" s="236">
        <v>0</v>
      </c>
      <c r="K49" s="236"/>
      <c r="L49" s="236"/>
      <c r="M49" s="236"/>
    </row>
    <row r="50" spans="2:13" ht="15">
      <c r="B50" s="237" t="s">
        <v>347</v>
      </c>
      <c r="C50" s="237"/>
      <c r="D50" s="237"/>
      <c r="E50" s="237"/>
      <c r="F50" s="237"/>
      <c r="G50" s="237"/>
      <c r="H50" s="238">
        <v>0</v>
      </c>
      <c r="I50" s="238"/>
      <c r="J50" s="238">
        <v>0</v>
      </c>
      <c r="K50" s="238"/>
      <c r="L50" s="238"/>
      <c r="M50" s="238"/>
    </row>
    <row r="51" spans="2:13" ht="15">
      <c r="B51" s="237" t="s">
        <v>348</v>
      </c>
      <c r="C51" s="237"/>
      <c r="D51" s="237"/>
      <c r="E51" s="237"/>
      <c r="F51" s="237"/>
      <c r="G51" s="237"/>
      <c r="H51" s="238">
        <v>0</v>
      </c>
      <c r="I51" s="238"/>
      <c r="J51" s="238">
        <v>0</v>
      </c>
      <c r="K51" s="238"/>
      <c r="L51" s="238"/>
      <c r="M51" s="238"/>
    </row>
    <row r="52" spans="2:13" ht="15">
      <c r="B52" s="237" t="s">
        <v>349</v>
      </c>
      <c r="C52" s="237"/>
      <c r="D52" s="237"/>
      <c r="E52" s="237"/>
      <c r="F52" s="237"/>
      <c r="G52" s="237"/>
      <c r="H52" s="238">
        <v>38581837.14</v>
      </c>
      <c r="I52" s="238"/>
      <c r="J52" s="238">
        <v>0</v>
      </c>
      <c r="K52" s="238"/>
      <c r="L52" s="238"/>
      <c r="M52" s="238"/>
    </row>
    <row r="53" spans="2:13" ht="15">
      <c r="B53" s="237" t="s">
        <v>320</v>
      </c>
      <c r="C53" s="237"/>
      <c r="D53" s="237"/>
      <c r="E53" s="237"/>
      <c r="F53" s="237"/>
      <c r="G53" s="237"/>
      <c r="H53" s="238"/>
      <c r="I53" s="238"/>
      <c r="J53" s="238"/>
      <c r="K53" s="238"/>
      <c r="L53" s="238"/>
      <c r="M53" s="238"/>
    </row>
    <row r="54" spans="2:13" ht="15">
      <c r="B54" s="239" t="s">
        <v>350</v>
      </c>
      <c r="C54" s="239"/>
      <c r="D54" s="239"/>
      <c r="E54" s="239"/>
      <c r="F54" s="239"/>
      <c r="G54" s="239"/>
      <c r="H54" s="236">
        <v>6468714.03</v>
      </c>
      <c r="I54" s="236"/>
      <c r="J54" s="236">
        <v>0</v>
      </c>
      <c r="K54" s="236"/>
      <c r="L54" s="236"/>
      <c r="M54" s="236"/>
    </row>
    <row r="55" spans="2:13" ht="15">
      <c r="B55" s="237" t="s">
        <v>351</v>
      </c>
      <c r="C55" s="237"/>
      <c r="D55" s="237"/>
      <c r="E55" s="237"/>
      <c r="F55" s="237"/>
      <c r="G55" s="237"/>
      <c r="H55" s="238">
        <v>6468714.03</v>
      </c>
      <c r="I55" s="238"/>
      <c r="J55" s="238">
        <v>0</v>
      </c>
      <c r="K55" s="238"/>
      <c r="L55" s="238"/>
      <c r="M55" s="238"/>
    </row>
    <row r="56" spans="2:13" ht="15">
      <c r="B56" s="237" t="s">
        <v>352</v>
      </c>
      <c r="C56" s="237"/>
      <c r="D56" s="237"/>
      <c r="E56" s="237"/>
      <c r="F56" s="237"/>
      <c r="G56" s="237"/>
      <c r="H56" s="238">
        <v>0</v>
      </c>
      <c r="I56" s="238"/>
      <c r="J56" s="238">
        <v>0</v>
      </c>
      <c r="K56" s="238"/>
      <c r="L56" s="238"/>
      <c r="M56" s="238"/>
    </row>
    <row r="57" spans="2:13" ht="15">
      <c r="B57" s="237" t="s">
        <v>353</v>
      </c>
      <c r="C57" s="237"/>
      <c r="D57" s="237"/>
      <c r="E57" s="237"/>
      <c r="F57" s="237"/>
      <c r="G57" s="237"/>
      <c r="H57" s="238">
        <v>0</v>
      </c>
      <c r="I57" s="238"/>
      <c r="J57" s="238">
        <v>0</v>
      </c>
      <c r="K57" s="238"/>
      <c r="L57" s="238"/>
      <c r="M57" s="238"/>
    </row>
    <row r="58" spans="2:13" ht="15">
      <c r="B58" s="237" t="s">
        <v>354</v>
      </c>
      <c r="C58" s="237"/>
      <c r="D58" s="237"/>
      <c r="E58" s="237"/>
      <c r="F58" s="237"/>
      <c r="G58" s="237"/>
      <c r="H58" s="238">
        <v>0</v>
      </c>
      <c r="I58" s="238"/>
      <c r="J58" s="238">
        <v>0</v>
      </c>
      <c r="K58" s="238"/>
      <c r="L58" s="238"/>
      <c r="M58" s="238"/>
    </row>
    <row r="59" spans="2:13" ht="15">
      <c r="B59" s="237" t="s">
        <v>355</v>
      </c>
      <c r="C59" s="237"/>
      <c r="D59" s="237"/>
      <c r="E59" s="237"/>
      <c r="F59" s="237"/>
      <c r="G59" s="237"/>
      <c r="H59" s="238">
        <v>0</v>
      </c>
      <c r="I59" s="238"/>
      <c r="J59" s="238">
        <v>0</v>
      </c>
      <c r="K59" s="238"/>
      <c r="L59" s="238"/>
      <c r="M59" s="238"/>
    </row>
    <row r="60" spans="2:13" ht="15">
      <c r="B60" s="237" t="s">
        <v>320</v>
      </c>
      <c r="C60" s="237"/>
      <c r="D60" s="237"/>
      <c r="E60" s="237"/>
      <c r="F60" s="237"/>
      <c r="G60" s="237"/>
      <c r="H60" s="238"/>
      <c r="I60" s="238"/>
      <c r="J60" s="238"/>
      <c r="K60" s="238"/>
      <c r="L60" s="238"/>
      <c r="M60" s="238"/>
    </row>
    <row r="61" spans="2:13" ht="15">
      <c r="B61" s="239" t="s">
        <v>356</v>
      </c>
      <c r="C61" s="239"/>
      <c r="D61" s="239"/>
      <c r="E61" s="239"/>
      <c r="F61" s="239"/>
      <c r="G61" s="239"/>
      <c r="H61" s="236">
        <v>0</v>
      </c>
      <c r="I61" s="236"/>
      <c r="J61" s="236">
        <v>0</v>
      </c>
      <c r="K61" s="236"/>
      <c r="L61" s="236"/>
      <c r="M61" s="236"/>
    </row>
    <row r="62" spans="2:13" ht="15">
      <c r="B62" s="237" t="s">
        <v>357</v>
      </c>
      <c r="C62" s="237"/>
      <c r="D62" s="237"/>
      <c r="E62" s="237"/>
      <c r="F62" s="237"/>
      <c r="G62" s="237"/>
      <c r="H62" s="238">
        <v>0</v>
      </c>
      <c r="I62" s="238"/>
      <c r="J62" s="238">
        <v>0</v>
      </c>
      <c r="K62" s="238"/>
      <c r="L62" s="238"/>
      <c r="M62" s="238"/>
    </row>
    <row r="63" spans="2:13" ht="15">
      <c r="B63" s="237" t="s">
        <v>358</v>
      </c>
      <c r="C63" s="237"/>
      <c r="D63" s="237"/>
      <c r="E63" s="237"/>
      <c r="F63" s="237"/>
      <c r="G63" s="237"/>
      <c r="H63" s="238">
        <v>0</v>
      </c>
      <c r="I63" s="238"/>
      <c r="J63" s="238">
        <v>0</v>
      </c>
      <c r="K63" s="238"/>
      <c r="L63" s="238"/>
      <c r="M63" s="238"/>
    </row>
    <row r="64" spans="2:13" ht="15">
      <c r="B64" s="237" t="s">
        <v>359</v>
      </c>
      <c r="C64" s="237"/>
      <c r="D64" s="237"/>
      <c r="E64" s="237"/>
      <c r="F64" s="237"/>
      <c r="G64" s="237"/>
      <c r="H64" s="238">
        <v>0</v>
      </c>
      <c r="I64" s="238"/>
      <c r="J64" s="238">
        <v>0</v>
      </c>
      <c r="K64" s="238"/>
      <c r="L64" s="238"/>
      <c r="M64" s="238"/>
    </row>
    <row r="65" spans="2:13" ht="15">
      <c r="B65" s="237" t="s">
        <v>360</v>
      </c>
      <c r="C65" s="237"/>
      <c r="D65" s="237"/>
      <c r="E65" s="237"/>
      <c r="F65" s="237"/>
      <c r="G65" s="237"/>
      <c r="H65" s="238">
        <v>0</v>
      </c>
      <c r="I65" s="238"/>
      <c r="J65" s="238">
        <v>0</v>
      </c>
      <c r="K65" s="238"/>
      <c r="L65" s="238"/>
      <c r="M65" s="238"/>
    </row>
    <row r="66" spans="2:13" ht="15">
      <c r="B66" s="237" t="s">
        <v>361</v>
      </c>
      <c r="C66" s="237"/>
      <c r="D66" s="237"/>
      <c r="E66" s="237"/>
      <c r="F66" s="237"/>
      <c r="G66" s="237"/>
      <c r="H66" s="238">
        <v>0</v>
      </c>
      <c r="I66" s="238"/>
      <c r="J66" s="238">
        <v>0</v>
      </c>
      <c r="K66" s="238"/>
      <c r="L66" s="238"/>
      <c r="M66" s="238"/>
    </row>
    <row r="67" spans="2:13" ht="15">
      <c r="B67" s="237" t="s">
        <v>362</v>
      </c>
      <c r="C67" s="237"/>
      <c r="D67" s="237"/>
      <c r="E67" s="237"/>
      <c r="F67" s="237"/>
      <c r="G67" s="237"/>
      <c r="H67" s="238">
        <v>0</v>
      </c>
      <c r="I67" s="238"/>
      <c r="J67" s="238">
        <v>0</v>
      </c>
      <c r="K67" s="238"/>
      <c r="L67" s="238"/>
      <c r="M67" s="238"/>
    </row>
    <row r="68" spans="2:13" ht="15">
      <c r="B68" s="237" t="s">
        <v>320</v>
      </c>
      <c r="C68" s="237"/>
      <c r="D68" s="237"/>
      <c r="E68" s="237"/>
      <c r="F68" s="237"/>
      <c r="G68" s="237"/>
      <c r="H68" s="238"/>
      <c r="I68" s="238"/>
      <c r="J68" s="238"/>
      <c r="K68" s="238"/>
      <c r="L68" s="238"/>
      <c r="M68" s="238"/>
    </row>
    <row r="69" spans="2:13" ht="15">
      <c r="B69" s="239" t="s">
        <v>363</v>
      </c>
      <c r="C69" s="239"/>
      <c r="D69" s="239"/>
      <c r="E69" s="239"/>
      <c r="F69" s="239"/>
      <c r="G69" s="239"/>
      <c r="H69" s="236">
        <v>0</v>
      </c>
      <c r="I69" s="236"/>
      <c r="J69" s="236">
        <v>0</v>
      </c>
      <c r="K69" s="236"/>
      <c r="L69" s="236"/>
      <c r="M69" s="236"/>
    </row>
    <row r="70" spans="2:13" ht="15">
      <c r="B70" s="237" t="s">
        <v>364</v>
      </c>
      <c r="C70" s="237"/>
      <c r="D70" s="237"/>
      <c r="E70" s="237"/>
      <c r="F70" s="237"/>
      <c r="G70" s="237"/>
      <c r="H70" s="238">
        <v>0</v>
      </c>
      <c r="I70" s="238"/>
      <c r="J70" s="238">
        <v>0</v>
      </c>
      <c r="K70" s="238"/>
      <c r="L70" s="238"/>
      <c r="M70" s="238"/>
    </row>
    <row r="71" spans="2:13" ht="15">
      <c r="B71" s="237" t="s">
        <v>320</v>
      </c>
      <c r="C71" s="237"/>
      <c r="D71" s="237"/>
      <c r="E71" s="237"/>
      <c r="F71" s="237"/>
      <c r="G71" s="237"/>
      <c r="H71" s="238"/>
      <c r="I71" s="238"/>
      <c r="J71" s="238"/>
      <c r="K71" s="238"/>
      <c r="L71" s="238"/>
      <c r="M71" s="238"/>
    </row>
    <row r="72" spans="2:13" ht="15">
      <c r="B72" s="235" t="s">
        <v>365</v>
      </c>
      <c r="C72" s="235"/>
      <c r="D72" s="235"/>
      <c r="E72" s="235"/>
      <c r="F72" s="235"/>
      <c r="G72" s="235"/>
      <c r="H72" s="236">
        <v>397658613.86</v>
      </c>
      <c r="I72" s="236"/>
      <c r="J72" s="236">
        <v>0</v>
      </c>
      <c r="K72" s="236"/>
      <c r="L72" s="236"/>
      <c r="M72" s="236"/>
    </row>
    <row r="73" spans="2:13" ht="15">
      <c r="B73" s="237" t="s">
        <v>320</v>
      </c>
      <c r="C73" s="237"/>
      <c r="D73" s="237"/>
      <c r="E73" s="237"/>
      <c r="F73" s="237"/>
      <c r="G73" s="237"/>
      <c r="H73" s="238"/>
      <c r="I73" s="238"/>
      <c r="J73" s="238"/>
      <c r="K73" s="238"/>
      <c r="L73" s="238"/>
      <c r="M73" s="238"/>
    </row>
    <row r="74" spans="2:13" ht="15">
      <c r="B74" s="232" t="s">
        <v>366</v>
      </c>
      <c r="C74" s="232"/>
      <c r="D74" s="232"/>
      <c r="E74" s="232"/>
      <c r="F74" s="232"/>
      <c r="G74" s="232"/>
      <c r="H74" s="233">
        <v>-68514747.79</v>
      </c>
      <c r="I74" s="233"/>
      <c r="J74" s="233">
        <v>0</v>
      </c>
      <c r="K74" s="233"/>
      <c r="L74" s="233"/>
      <c r="M74" s="233"/>
    </row>
    <row r="76" ht="15">
      <c r="B76" s="203" t="s">
        <v>55</v>
      </c>
    </row>
    <row r="77" spans="12:13" ht="15">
      <c r="L77" s="234"/>
      <c r="M77" s="234"/>
    </row>
  </sheetData>
  <sheetProtection/>
  <mergeCells count="214">
    <mergeCell ref="D3:J3"/>
    <mergeCell ref="E4:I4"/>
    <mergeCell ref="B5:F5"/>
    <mergeCell ref="G5:H5"/>
    <mergeCell ref="I5:L5"/>
    <mergeCell ref="M5:N5"/>
    <mergeCell ref="B6:C6"/>
    <mergeCell ref="D6:J7"/>
    <mergeCell ref="K6:L6"/>
    <mergeCell ref="M6:N7"/>
    <mergeCell ref="B7:C7"/>
    <mergeCell ref="K7:L7"/>
    <mergeCell ref="B8:G8"/>
    <mergeCell ref="H8:I8"/>
    <mergeCell ref="J8:M8"/>
    <mergeCell ref="B9:G9"/>
    <mergeCell ref="H9:I9"/>
    <mergeCell ref="J9:M9"/>
    <mergeCell ref="B10:G10"/>
    <mergeCell ref="H10:I10"/>
    <mergeCell ref="J10:M10"/>
    <mergeCell ref="B11:G11"/>
    <mergeCell ref="H11:I11"/>
    <mergeCell ref="J11:M11"/>
    <mergeCell ref="B12:G12"/>
    <mergeCell ref="H12:I12"/>
    <mergeCell ref="J12:M12"/>
    <mergeCell ref="B13:G13"/>
    <mergeCell ref="H13:I13"/>
    <mergeCell ref="J13:M13"/>
    <mergeCell ref="B14:G14"/>
    <mergeCell ref="H14:I14"/>
    <mergeCell ref="J14:M14"/>
    <mergeCell ref="B15:G15"/>
    <mergeCell ref="H15:I15"/>
    <mergeCell ref="J15:M15"/>
    <mergeCell ref="B16:G16"/>
    <mergeCell ref="H16:I16"/>
    <mergeCell ref="J16:M16"/>
    <mergeCell ref="B17:G17"/>
    <mergeCell ref="H17:I17"/>
    <mergeCell ref="J17:M17"/>
    <mergeCell ref="B18:G18"/>
    <mergeCell ref="H18:I18"/>
    <mergeCell ref="J18:M18"/>
    <mergeCell ref="B19:G19"/>
    <mergeCell ref="H19:I19"/>
    <mergeCell ref="J19:M19"/>
    <mergeCell ref="B20:G20"/>
    <mergeCell ref="H20:I20"/>
    <mergeCell ref="J20:M20"/>
    <mergeCell ref="B21:G21"/>
    <mergeCell ref="H21:I21"/>
    <mergeCell ref="J21:M21"/>
    <mergeCell ref="B22:G22"/>
    <mergeCell ref="H22:I22"/>
    <mergeCell ref="J22:M22"/>
    <mergeCell ref="B23:G23"/>
    <mergeCell ref="H23:I23"/>
    <mergeCell ref="J23:M23"/>
    <mergeCell ref="B24:G24"/>
    <mergeCell ref="H24:I24"/>
    <mergeCell ref="J24:M24"/>
    <mergeCell ref="B25:G25"/>
    <mergeCell ref="H25:I25"/>
    <mergeCell ref="J25:M25"/>
    <mergeCell ref="B26:G26"/>
    <mergeCell ref="H26:I26"/>
    <mergeCell ref="J26:M26"/>
    <mergeCell ref="B27:G27"/>
    <mergeCell ref="H27:I27"/>
    <mergeCell ref="J27:M27"/>
    <mergeCell ref="B28:G28"/>
    <mergeCell ref="H28:I28"/>
    <mergeCell ref="J28:M28"/>
    <mergeCell ref="B29:G29"/>
    <mergeCell ref="H29:I29"/>
    <mergeCell ref="J29:M29"/>
    <mergeCell ref="B30:G30"/>
    <mergeCell ref="H30:I30"/>
    <mergeCell ref="J30:M30"/>
    <mergeCell ref="B31:G31"/>
    <mergeCell ref="H31:I31"/>
    <mergeCell ref="J31:M31"/>
    <mergeCell ref="B32:G32"/>
    <mergeCell ref="H32:I32"/>
    <mergeCell ref="J32:M32"/>
    <mergeCell ref="B33:G33"/>
    <mergeCell ref="H33:I33"/>
    <mergeCell ref="J33:M33"/>
    <mergeCell ref="B34:G34"/>
    <mergeCell ref="H34:I34"/>
    <mergeCell ref="J34:M34"/>
    <mergeCell ref="B35:G35"/>
    <mergeCell ref="H35:I35"/>
    <mergeCell ref="J35:M35"/>
    <mergeCell ref="B36:G36"/>
    <mergeCell ref="H36:I36"/>
    <mergeCell ref="J36:M36"/>
    <mergeCell ref="B37:G37"/>
    <mergeCell ref="H37:I37"/>
    <mergeCell ref="J37:M37"/>
    <mergeCell ref="B38:G38"/>
    <mergeCell ref="H38:I38"/>
    <mergeCell ref="J38:M38"/>
    <mergeCell ref="B39:G39"/>
    <mergeCell ref="H39:I39"/>
    <mergeCell ref="J39:M39"/>
    <mergeCell ref="B40:G40"/>
    <mergeCell ref="H40:I40"/>
    <mergeCell ref="J40:M40"/>
    <mergeCell ref="B41:G41"/>
    <mergeCell ref="H41:I41"/>
    <mergeCell ref="J41:M41"/>
    <mergeCell ref="B42:G42"/>
    <mergeCell ref="H42:I42"/>
    <mergeCell ref="J42:M42"/>
    <mergeCell ref="B43:G43"/>
    <mergeCell ref="H43:I43"/>
    <mergeCell ref="J43:M43"/>
    <mergeCell ref="B44:G44"/>
    <mergeCell ref="H44:I44"/>
    <mergeCell ref="J44:M44"/>
    <mergeCell ref="B45:G45"/>
    <mergeCell ref="H45:I45"/>
    <mergeCell ref="J45:M45"/>
    <mergeCell ref="B46:G46"/>
    <mergeCell ref="H46:I46"/>
    <mergeCell ref="J46:M46"/>
    <mergeCell ref="B47:G47"/>
    <mergeCell ref="H47:I47"/>
    <mergeCell ref="J47:M47"/>
    <mergeCell ref="B48:G48"/>
    <mergeCell ref="H48:I48"/>
    <mergeCell ref="J48:M48"/>
    <mergeCell ref="B49:G49"/>
    <mergeCell ref="H49:I49"/>
    <mergeCell ref="J49:M49"/>
    <mergeCell ref="B50:G50"/>
    <mergeCell ref="H50:I50"/>
    <mergeCell ref="J50:M50"/>
    <mergeCell ref="B51:G51"/>
    <mergeCell ref="H51:I51"/>
    <mergeCell ref="J51:M51"/>
    <mergeCell ref="B52:G52"/>
    <mergeCell ref="H52:I52"/>
    <mergeCell ref="J52:M52"/>
    <mergeCell ref="B53:G53"/>
    <mergeCell ref="H53:I53"/>
    <mergeCell ref="J53:M53"/>
    <mergeCell ref="B54:G54"/>
    <mergeCell ref="H54:I54"/>
    <mergeCell ref="J54:M54"/>
    <mergeCell ref="B55:G55"/>
    <mergeCell ref="H55:I55"/>
    <mergeCell ref="J55:M55"/>
    <mergeCell ref="B56:G56"/>
    <mergeCell ref="H56:I56"/>
    <mergeCell ref="J56:M56"/>
    <mergeCell ref="B57:G57"/>
    <mergeCell ref="H57:I57"/>
    <mergeCell ref="J57:M57"/>
    <mergeCell ref="B58:G58"/>
    <mergeCell ref="H58:I58"/>
    <mergeCell ref="J58:M58"/>
    <mergeCell ref="B59:G59"/>
    <mergeCell ref="H59:I59"/>
    <mergeCell ref="J59:M59"/>
    <mergeCell ref="B60:G60"/>
    <mergeCell ref="H60:I60"/>
    <mergeCell ref="J60:M60"/>
    <mergeCell ref="B61:G61"/>
    <mergeCell ref="H61:I61"/>
    <mergeCell ref="J61:M61"/>
    <mergeCell ref="B62:G62"/>
    <mergeCell ref="H62:I62"/>
    <mergeCell ref="J62:M62"/>
    <mergeCell ref="B63:G63"/>
    <mergeCell ref="H63:I63"/>
    <mergeCell ref="J63:M63"/>
    <mergeCell ref="B64:G64"/>
    <mergeCell ref="H64:I64"/>
    <mergeCell ref="J64:M64"/>
    <mergeCell ref="B65:G65"/>
    <mergeCell ref="H65:I65"/>
    <mergeCell ref="J65:M65"/>
    <mergeCell ref="B66:G66"/>
    <mergeCell ref="H66:I66"/>
    <mergeCell ref="J66:M66"/>
    <mergeCell ref="B67:G67"/>
    <mergeCell ref="H67:I67"/>
    <mergeCell ref="J67:M67"/>
    <mergeCell ref="B68:G68"/>
    <mergeCell ref="H68:I68"/>
    <mergeCell ref="J68:M68"/>
    <mergeCell ref="B69:G69"/>
    <mergeCell ref="H69:I69"/>
    <mergeCell ref="J69:M69"/>
    <mergeCell ref="B70:G70"/>
    <mergeCell ref="H70:I70"/>
    <mergeCell ref="J70:M70"/>
    <mergeCell ref="B71:G71"/>
    <mergeCell ref="H71:I71"/>
    <mergeCell ref="J71:M71"/>
    <mergeCell ref="B74:G74"/>
    <mergeCell ref="H74:I74"/>
    <mergeCell ref="J74:M74"/>
    <mergeCell ref="L77:M77"/>
    <mergeCell ref="B72:G72"/>
    <mergeCell ref="H72:I72"/>
    <mergeCell ref="J72:M72"/>
    <mergeCell ref="B73:G73"/>
    <mergeCell ref="H73:I73"/>
    <mergeCell ref="J73:M7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4"/>
  <sheetViews>
    <sheetView zoomScale="120" zoomScaleNormal="120" zoomScalePageLayoutView="0" workbookViewId="0" topLeftCell="A1">
      <selection activeCell="B8" sqref="B8:J8"/>
    </sheetView>
  </sheetViews>
  <sheetFormatPr defaultColWidth="0" defaultRowHeight="15"/>
  <cols>
    <col min="1" max="1" width="3.421875" style="48" customWidth="1"/>
    <col min="2" max="3" width="3.7109375" style="48" customWidth="1"/>
    <col min="4" max="4" width="24.00390625" style="48" customWidth="1"/>
    <col min="5" max="5" width="22.8515625" style="48" customWidth="1"/>
    <col min="6" max="6" width="20.140625" style="48" customWidth="1"/>
    <col min="7" max="7" width="21.140625" style="59" customWidth="1"/>
    <col min="8" max="8" width="20.57421875" style="59" customWidth="1"/>
    <col min="9" max="9" width="4.140625" style="48" customWidth="1"/>
    <col min="10" max="10" width="3.57421875" style="48" customWidth="1"/>
    <col min="11" max="11" width="3.00390625" style="48" customWidth="1"/>
    <col min="12" max="16384" width="0" style="48" hidden="1" customWidth="1"/>
  </cols>
  <sheetData>
    <row r="2" spans="2:10" ht="12">
      <c r="B2" s="49"/>
      <c r="C2" s="49"/>
      <c r="D2" s="49"/>
      <c r="E2" s="258"/>
      <c r="F2" s="258"/>
      <c r="G2" s="258"/>
      <c r="H2" s="49"/>
      <c r="I2" s="49"/>
      <c r="J2" s="49"/>
    </row>
    <row r="3" spans="2:10" ht="12">
      <c r="B3" s="49"/>
      <c r="C3" s="49"/>
      <c r="D3" s="49"/>
      <c r="E3" s="258" t="s">
        <v>56</v>
      </c>
      <c r="F3" s="258"/>
      <c r="G3" s="258"/>
      <c r="H3" s="49"/>
      <c r="I3" s="49"/>
      <c r="J3" s="49"/>
    </row>
    <row r="4" spans="2:10" ht="12">
      <c r="B4" s="49"/>
      <c r="C4" s="49"/>
      <c r="D4" s="49"/>
      <c r="E4" s="258" t="s">
        <v>58</v>
      </c>
      <c r="F4" s="258"/>
      <c r="G4" s="258"/>
      <c r="H4" s="49"/>
      <c r="I4" s="49"/>
      <c r="J4" s="49"/>
    </row>
    <row r="5" spans="2:10" ht="12">
      <c r="B5" s="49"/>
      <c r="C5" s="49"/>
      <c r="D5" s="49"/>
      <c r="E5" s="258" t="s">
        <v>59</v>
      </c>
      <c r="F5" s="258"/>
      <c r="G5" s="258"/>
      <c r="H5" s="49"/>
      <c r="I5" s="49"/>
      <c r="J5" s="49"/>
    </row>
    <row r="6" spans="3:9" ht="12">
      <c r="C6" s="51"/>
      <c r="D6" s="52"/>
      <c r="E6" s="258" t="s">
        <v>1</v>
      </c>
      <c r="F6" s="258"/>
      <c r="G6" s="258"/>
      <c r="H6" s="50"/>
      <c r="I6" s="50"/>
    </row>
    <row r="7" spans="3:9" ht="12">
      <c r="C7" s="53"/>
      <c r="D7" s="52"/>
      <c r="E7" s="53"/>
      <c r="F7" s="53"/>
      <c r="G7" s="54"/>
      <c r="H7" s="54"/>
      <c r="I7" s="52"/>
    </row>
    <row r="8" spans="1:16" ht="12">
      <c r="A8" s="55"/>
      <c r="B8" s="259" t="s">
        <v>2</v>
      </c>
      <c r="C8" s="260"/>
      <c r="D8" s="260"/>
      <c r="E8" s="260"/>
      <c r="F8" s="217"/>
      <c r="G8" s="221">
        <v>2021</v>
      </c>
      <c r="H8" s="221">
        <v>2020</v>
      </c>
      <c r="I8" s="221"/>
      <c r="J8" s="222"/>
      <c r="O8" s="48">
        <v>2021</v>
      </c>
      <c r="P8" s="48">
        <v>2020</v>
      </c>
    </row>
    <row r="9" spans="2:10" ht="12">
      <c r="B9" s="56"/>
      <c r="D9" s="57"/>
      <c r="E9" s="57"/>
      <c r="F9" s="57"/>
      <c r="G9" s="58"/>
      <c r="H9" s="58"/>
      <c r="J9" s="18"/>
    </row>
    <row r="10" spans="1:10" ht="12">
      <c r="A10" s="59"/>
      <c r="B10" s="19"/>
      <c r="C10" s="60"/>
      <c r="D10" s="60"/>
      <c r="E10" s="60"/>
      <c r="F10" s="60"/>
      <c r="G10" s="58"/>
      <c r="H10" s="58"/>
      <c r="I10" s="59"/>
      <c r="J10" s="18"/>
    </row>
    <row r="11" spans="1:10" ht="12">
      <c r="A11" s="59"/>
      <c r="B11" s="250" t="s">
        <v>60</v>
      </c>
      <c r="C11" s="251"/>
      <c r="D11" s="251"/>
      <c r="E11" s="251"/>
      <c r="F11" s="251"/>
      <c r="G11" s="58"/>
      <c r="H11" s="58"/>
      <c r="I11" s="59"/>
      <c r="J11" s="18"/>
    </row>
    <row r="12" spans="1:10" ht="12">
      <c r="A12" s="59"/>
      <c r="B12" s="19"/>
      <c r="C12" s="60"/>
      <c r="D12" s="59"/>
      <c r="E12" s="60"/>
      <c r="F12" s="60"/>
      <c r="G12" s="58"/>
      <c r="H12" s="58"/>
      <c r="I12" s="59"/>
      <c r="J12" s="18"/>
    </row>
    <row r="13" spans="1:10" ht="12">
      <c r="A13" s="59"/>
      <c r="B13" s="19"/>
      <c r="C13" s="251" t="s">
        <v>3</v>
      </c>
      <c r="D13" s="251"/>
      <c r="E13" s="251"/>
      <c r="F13" s="251"/>
      <c r="G13" s="62">
        <f>SUM(G14:G24)</f>
        <v>1086532127.04</v>
      </c>
      <c r="H13" s="62">
        <f>SUM(H14:H24)</f>
        <v>1408756615.6499999</v>
      </c>
      <c r="I13" s="59"/>
      <c r="J13" s="18"/>
    </row>
    <row r="14" spans="1:10" ht="12">
      <c r="A14" s="59"/>
      <c r="B14" s="19"/>
      <c r="C14" s="60"/>
      <c r="D14" s="256" t="s">
        <v>61</v>
      </c>
      <c r="E14" s="256"/>
      <c r="F14" s="256"/>
      <c r="G14" s="63">
        <v>111308904.12</v>
      </c>
      <c r="H14" s="63">
        <v>105995628.67</v>
      </c>
      <c r="I14" s="59"/>
      <c r="J14" s="18"/>
    </row>
    <row r="15" spans="1:10" ht="12">
      <c r="A15" s="59"/>
      <c r="B15" s="19"/>
      <c r="C15" s="60"/>
      <c r="D15" s="256" t="s">
        <v>62</v>
      </c>
      <c r="E15" s="256"/>
      <c r="F15" s="256"/>
      <c r="G15" s="63">
        <v>0</v>
      </c>
      <c r="H15" s="63">
        <v>0</v>
      </c>
      <c r="I15" s="59"/>
      <c r="J15" s="18"/>
    </row>
    <row r="16" spans="1:10" ht="12">
      <c r="A16" s="59"/>
      <c r="B16" s="19"/>
      <c r="C16" s="64"/>
      <c r="D16" s="256" t="s">
        <v>63</v>
      </c>
      <c r="E16" s="256"/>
      <c r="F16" s="256"/>
      <c r="G16" s="63">
        <v>0</v>
      </c>
      <c r="H16" s="63">
        <v>927486.86</v>
      </c>
      <c r="I16" s="59"/>
      <c r="J16" s="18"/>
    </row>
    <row r="17" spans="1:10" ht="12">
      <c r="A17" s="59"/>
      <c r="B17" s="19"/>
      <c r="C17" s="64"/>
      <c r="D17" s="256" t="s">
        <v>64</v>
      </c>
      <c r="E17" s="256"/>
      <c r="F17" s="256"/>
      <c r="G17" s="63">
        <v>63662038.94</v>
      </c>
      <c r="H17" s="63">
        <v>72574915.98</v>
      </c>
      <c r="I17" s="59"/>
      <c r="J17" s="18"/>
    </row>
    <row r="18" spans="1:10" ht="12">
      <c r="A18" s="59"/>
      <c r="B18" s="19"/>
      <c r="C18" s="64"/>
      <c r="D18" s="256" t="s">
        <v>65</v>
      </c>
      <c r="E18" s="256"/>
      <c r="F18" s="256"/>
      <c r="G18" s="63">
        <v>2583859.45</v>
      </c>
      <c r="H18" s="63">
        <v>4111312.9</v>
      </c>
      <c r="I18" s="59"/>
      <c r="J18" s="18"/>
    </row>
    <row r="19" spans="1:10" ht="12" customHeight="1">
      <c r="A19" s="59"/>
      <c r="B19" s="19"/>
      <c r="C19" s="64"/>
      <c r="D19" s="256" t="s">
        <v>66</v>
      </c>
      <c r="E19" s="256"/>
      <c r="F19" s="256"/>
      <c r="G19" s="63">
        <v>13379984.26</v>
      </c>
      <c r="H19" s="63">
        <v>26199354.72</v>
      </c>
      <c r="I19" s="59"/>
      <c r="J19" s="18"/>
    </row>
    <row r="20" spans="1:10" ht="12" customHeight="1">
      <c r="A20" s="59"/>
      <c r="B20" s="19"/>
      <c r="C20" s="64"/>
      <c r="D20" s="256" t="s">
        <v>67</v>
      </c>
      <c r="E20" s="256"/>
      <c r="F20" s="256"/>
      <c r="G20" s="63">
        <v>0</v>
      </c>
      <c r="H20" s="63">
        <v>0</v>
      </c>
      <c r="I20" s="59"/>
      <c r="J20" s="18"/>
    </row>
    <row r="21" spans="1:10" ht="24.75" customHeight="1">
      <c r="A21" s="59"/>
      <c r="B21" s="19"/>
      <c r="C21" s="64"/>
      <c r="D21" s="256" t="s">
        <v>68</v>
      </c>
      <c r="E21" s="256"/>
      <c r="F21" s="256"/>
      <c r="G21" s="63">
        <v>895597340.27</v>
      </c>
      <c r="H21" s="63">
        <v>1144863010.32</v>
      </c>
      <c r="I21" s="59"/>
      <c r="J21" s="18"/>
    </row>
    <row r="22" spans="1:10" ht="23.25" customHeight="1">
      <c r="A22" s="59"/>
      <c r="B22" s="19"/>
      <c r="C22" s="60"/>
      <c r="D22" s="256" t="s">
        <v>69</v>
      </c>
      <c r="E22" s="256"/>
      <c r="F22" s="256"/>
      <c r="G22" s="63">
        <v>0</v>
      </c>
      <c r="H22" s="63">
        <v>0</v>
      </c>
      <c r="I22" s="59"/>
      <c r="J22" s="18"/>
    </row>
    <row r="23" spans="1:10" ht="12" customHeight="1">
      <c r="A23" s="59"/>
      <c r="B23" s="19"/>
      <c r="C23" s="64"/>
      <c r="D23" s="256" t="s">
        <v>70</v>
      </c>
      <c r="E23" s="256"/>
      <c r="F23" s="256"/>
      <c r="G23" s="63">
        <v>0</v>
      </c>
      <c r="H23" s="63">
        <v>54084906.2</v>
      </c>
      <c r="I23" s="59"/>
      <c r="J23" s="18"/>
    </row>
    <row r="24" spans="1:10" ht="12">
      <c r="A24" s="59"/>
      <c r="B24" s="19"/>
      <c r="C24" s="60"/>
      <c r="D24" s="256"/>
      <c r="E24" s="256"/>
      <c r="F24" s="65"/>
      <c r="G24" s="63"/>
      <c r="H24" s="63"/>
      <c r="I24" s="59"/>
      <c r="J24" s="18"/>
    </row>
    <row r="25" spans="1:10" ht="12">
      <c r="A25" s="59"/>
      <c r="B25" s="19"/>
      <c r="C25" s="60"/>
      <c r="D25" s="59"/>
      <c r="E25" s="60"/>
      <c r="F25" s="60"/>
      <c r="G25" s="58"/>
      <c r="H25" s="58"/>
      <c r="I25" s="59"/>
      <c r="J25" s="18"/>
    </row>
    <row r="26" spans="1:10" ht="12">
      <c r="A26" s="59"/>
      <c r="B26" s="19"/>
      <c r="C26" s="251" t="s">
        <v>4</v>
      </c>
      <c r="D26" s="251"/>
      <c r="E26" s="251"/>
      <c r="F26" s="251"/>
      <c r="G26" s="62">
        <f>SUM(G27:G42)</f>
        <v>994755465.14</v>
      </c>
      <c r="H26" s="62">
        <f>SUM(H27:H42)</f>
        <v>1274853581.4599998</v>
      </c>
      <c r="I26" s="59"/>
      <c r="J26" s="18"/>
    </row>
    <row r="27" spans="1:10" ht="12">
      <c r="A27" s="59"/>
      <c r="B27" s="19"/>
      <c r="C27" s="61"/>
      <c r="D27" s="256" t="s">
        <v>71</v>
      </c>
      <c r="E27" s="256"/>
      <c r="F27" s="256"/>
      <c r="G27" s="63">
        <v>567309915.43</v>
      </c>
      <c r="H27" s="63">
        <v>789504598.92</v>
      </c>
      <c r="I27" s="59"/>
      <c r="J27" s="18"/>
    </row>
    <row r="28" spans="1:10" ht="12">
      <c r="A28" s="59"/>
      <c r="B28" s="19"/>
      <c r="C28" s="61"/>
      <c r="D28" s="256" t="s">
        <v>72</v>
      </c>
      <c r="E28" s="256"/>
      <c r="F28" s="256"/>
      <c r="G28" s="63">
        <v>40109947.04</v>
      </c>
      <c r="H28" s="63">
        <v>73400623.93</v>
      </c>
      <c r="I28" s="59"/>
      <c r="J28" s="18"/>
    </row>
    <row r="29" spans="1:10" ht="12">
      <c r="A29" s="59"/>
      <c r="B29" s="19"/>
      <c r="C29" s="61"/>
      <c r="D29" s="256" t="s">
        <v>73</v>
      </c>
      <c r="E29" s="256"/>
      <c r="F29" s="256"/>
      <c r="G29" s="63">
        <v>84579269.84</v>
      </c>
      <c r="H29" s="63">
        <v>219341078.52</v>
      </c>
      <c r="I29" s="59"/>
      <c r="J29" s="18"/>
    </row>
    <row r="30" spans="1:10" ht="12">
      <c r="A30" s="59"/>
      <c r="B30" s="19"/>
      <c r="C30" s="60"/>
      <c r="D30" s="256" t="s">
        <v>74</v>
      </c>
      <c r="E30" s="256"/>
      <c r="F30" s="256"/>
      <c r="G30" s="63">
        <v>0</v>
      </c>
      <c r="H30" s="63">
        <v>0</v>
      </c>
      <c r="I30" s="59"/>
      <c r="J30" s="18"/>
    </row>
    <row r="31" spans="1:10" ht="12">
      <c r="A31" s="59"/>
      <c r="B31" s="19"/>
      <c r="C31" s="61"/>
      <c r="D31" s="256" t="s">
        <v>75</v>
      </c>
      <c r="E31" s="256"/>
      <c r="F31" s="256"/>
      <c r="G31" s="63">
        <v>0</v>
      </c>
      <c r="H31" s="63">
        <v>0</v>
      </c>
      <c r="I31" s="59"/>
      <c r="J31" s="18"/>
    </row>
    <row r="32" spans="1:10" ht="12">
      <c r="A32" s="59"/>
      <c r="B32" s="19"/>
      <c r="C32" s="61"/>
      <c r="D32" s="256" t="s">
        <v>76</v>
      </c>
      <c r="E32" s="256"/>
      <c r="F32" s="256"/>
      <c r="G32" s="63">
        <v>27683869.08</v>
      </c>
      <c r="H32" s="63">
        <v>61394322.7</v>
      </c>
      <c r="I32" s="59"/>
      <c r="J32" s="18"/>
    </row>
    <row r="33" spans="1:10" ht="12">
      <c r="A33" s="59"/>
      <c r="B33" s="19"/>
      <c r="C33" s="61"/>
      <c r="D33" s="256" t="s">
        <v>77</v>
      </c>
      <c r="E33" s="256"/>
      <c r="F33" s="256"/>
      <c r="G33" s="63">
        <v>22337011.14</v>
      </c>
      <c r="H33" s="63">
        <v>17910791.85</v>
      </c>
      <c r="I33" s="59"/>
      <c r="J33" s="18"/>
    </row>
    <row r="34" spans="1:10" ht="12">
      <c r="A34" s="59"/>
      <c r="B34" s="19"/>
      <c r="C34" s="61"/>
      <c r="D34" s="256" t="s">
        <v>78</v>
      </c>
      <c r="E34" s="256"/>
      <c r="F34" s="256"/>
      <c r="G34" s="63">
        <v>136059999.96</v>
      </c>
      <c r="H34" s="63">
        <v>106017416.76</v>
      </c>
      <c r="I34" s="59"/>
      <c r="J34" s="18"/>
    </row>
    <row r="35" spans="1:10" ht="12">
      <c r="A35" s="59"/>
      <c r="B35" s="19"/>
      <c r="C35" s="61"/>
      <c r="D35" s="256" t="s">
        <v>79</v>
      </c>
      <c r="E35" s="256"/>
      <c r="F35" s="256"/>
      <c r="G35" s="63">
        <v>0</v>
      </c>
      <c r="H35" s="63">
        <v>0</v>
      </c>
      <c r="I35" s="59"/>
      <c r="J35" s="18"/>
    </row>
    <row r="36" spans="1:10" ht="12">
      <c r="A36" s="59"/>
      <c r="B36" s="19"/>
      <c r="C36" s="61"/>
      <c r="D36" s="256" t="s">
        <v>80</v>
      </c>
      <c r="E36" s="256"/>
      <c r="F36" s="256"/>
      <c r="G36" s="63">
        <v>0</v>
      </c>
      <c r="H36" s="63">
        <v>0</v>
      </c>
      <c r="I36" s="59"/>
      <c r="J36" s="18"/>
    </row>
    <row r="37" spans="1:10" ht="12">
      <c r="A37" s="59"/>
      <c r="B37" s="19"/>
      <c r="C37" s="61"/>
      <c r="D37" s="256" t="s">
        <v>81</v>
      </c>
      <c r="E37" s="256"/>
      <c r="F37" s="256"/>
      <c r="G37" s="63">
        <v>0</v>
      </c>
      <c r="H37" s="63">
        <v>0</v>
      </c>
      <c r="I37" s="59"/>
      <c r="J37" s="18"/>
    </row>
    <row r="38" spans="1:10" ht="12">
      <c r="A38" s="59"/>
      <c r="B38" s="19"/>
      <c r="C38" s="61"/>
      <c r="D38" s="256" t="s">
        <v>82</v>
      </c>
      <c r="E38" s="256"/>
      <c r="F38" s="256"/>
      <c r="G38" s="63">
        <v>0</v>
      </c>
      <c r="H38" s="63">
        <v>0</v>
      </c>
      <c r="I38" s="59"/>
      <c r="J38" s="18"/>
    </row>
    <row r="39" spans="1:10" ht="12">
      <c r="A39" s="59"/>
      <c r="B39" s="19"/>
      <c r="C39" s="61"/>
      <c r="D39" s="256" t="s">
        <v>83</v>
      </c>
      <c r="E39" s="256"/>
      <c r="F39" s="256"/>
      <c r="G39" s="63">
        <v>0</v>
      </c>
      <c r="H39" s="63">
        <v>0</v>
      </c>
      <c r="I39" s="59"/>
      <c r="J39" s="18"/>
    </row>
    <row r="40" spans="1:10" ht="12">
      <c r="A40" s="59"/>
      <c r="B40" s="19"/>
      <c r="C40" s="60"/>
      <c r="D40" s="256" t="s">
        <v>84</v>
      </c>
      <c r="E40" s="256"/>
      <c r="F40" s="256"/>
      <c r="G40" s="63">
        <v>0</v>
      </c>
      <c r="H40" s="63">
        <v>0</v>
      </c>
      <c r="I40" s="59"/>
      <c r="J40" s="18"/>
    </row>
    <row r="41" spans="1:10" ht="12">
      <c r="A41" s="59"/>
      <c r="B41" s="19"/>
      <c r="C41" s="61"/>
      <c r="D41" s="256" t="s">
        <v>85</v>
      </c>
      <c r="E41" s="256"/>
      <c r="F41" s="256"/>
      <c r="G41" s="63">
        <v>49016712.11</v>
      </c>
      <c r="H41" s="63">
        <v>7284748.78</v>
      </c>
      <c r="I41" s="59"/>
      <c r="J41" s="18"/>
    </row>
    <row r="42" spans="1:10" ht="12">
      <c r="A42" s="59"/>
      <c r="B42" s="19"/>
      <c r="C42" s="61"/>
      <c r="D42" s="256" t="s">
        <v>86</v>
      </c>
      <c r="E42" s="256"/>
      <c r="F42" s="256"/>
      <c r="G42" s="63">
        <v>67658740.54</v>
      </c>
      <c r="H42" s="63">
        <v>0</v>
      </c>
      <c r="I42" s="59"/>
      <c r="J42" s="18"/>
    </row>
    <row r="43" spans="1:10" ht="12">
      <c r="A43" s="59"/>
      <c r="B43" s="19"/>
      <c r="C43" s="61"/>
      <c r="G43" s="48"/>
      <c r="H43" s="48"/>
      <c r="I43" s="59"/>
      <c r="J43" s="18"/>
    </row>
    <row r="44" spans="1:10" ht="12">
      <c r="A44" s="59"/>
      <c r="B44" s="19"/>
      <c r="C44" s="60"/>
      <c r="D44" s="59"/>
      <c r="E44" s="60"/>
      <c r="F44" s="60"/>
      <c r="G44" s="58"/>
      <c r="H44" s="58"/>
      <c r="I44" s="59"/>
      <c r="J44" s="18"/>
    </row>
    <row r="45" spans="1:10" s="70" customFormat="1" ht="12">
      <c r="A45" s="66"/>
      <c r="B45" s="67"/>
      <c r="C45" s="251" t="s">
        <v>87</v>
      </c>
      <c r="D45" s="251"/>
      <c r="E45" s="251"/>
      <c r="F45" s="251"/>
      <c r="G45" s="68">
        <f>G13-G26</f>
        <v>91776661.89999998</v>
      </c>
      <c r="H45" s="68">
        <f>H13-H26</f>
        <v>133903034.19000006</v>
      </c>
      <c r="I45" s="66"/>
      <c r="J45" s="69"/>
    </row>
    <row r="46" spans="1:10" ht="12">
      <c r="A46" s="59"/>
      <c r="B46" s="19"/>
      <c r="C46" s="61"/>
      <c r="G46" s="48"/>
      <c r="H46" s="48"/>
      <c r="I46" s="59"/>
      <c r="J46" s="18"/>
    </row>
    <row r="47" spans="1:10" s="70" customFormat="1" ht="12">
      <c r="A47" s="66"/>
      <c r="B47" s="250" t="s">
        <v>88</v>
      </c>
      <c r="C47" s="251"/>
      <c r="D47" s="251"/>
      <c r="E47" s="251"/>
      <c r="F47" s="251"/>
      <c r="G47" s="71"/>
      <c r="H47" s="71"/>
      <c r="I47" s="66"/>
      <c r="J47" s="69"/>
    </row>
    <row r="48" spans="1:10" ht="12">
      <c r="A48" s="59"/>
      <c r="B48" s="19"/>
      <c r="C48" s="61"/>
      <c r="G48" s="48"/>
      <c r="H48" s="48"/>
      <c r="I48" s="59"/>
      <c r="J48" s="18"/>
    </row>
    <row r="49" spans="1:10" s="70" customFormat="1" ht="12">
      <c r="A49" s="66"/>
      <c r="B49" s="19"/>
      <c r="C49" s="251" t="s">
        <v>3</v>
      </c>
      <c r="D49" s="251"/>
      <c r="E49" s="251"/>
      <c r="F49" s="251"/>
      <c r="G49" s="62">
        <f>SUM(G50:G52)</f>
        <v>0</v>
      </c>
      <c r="H49" s="62">
        <f>SUM(H50:H52)</f>
        <v>0</v>
      </c>
      <c r="I49" s="66"/>
      <c r="J49" s="69"/>
    </row>
    <row r="50" spans="1:10" s="70" customFormat="1" ht="12" customHeight="1">
      <c r="A50" s="66"/>
      <c r="B50" s="19"/>
      <c r="C50" s="61"/>
      <c r="D50" s="257" t="s">
        <v>29</v>
      </c>
      <c r="E50" s="257"/>
      <c r="F50" s="257"/>
      <c r="G50" s="63">
        <v>0</v>
      </c>
      <c r="H50" s="63">
        <v>0</v>
      </c>
      <c r="I50" s="66"/>
      <c r="J50" s="69"/>
    </row>
    <row r="51" spans="1:10" s="70" customFormat="1" ht="12">
      <c r="A51" s="66"/>
      <c r="B51" s="19"/>
      <c r="C51" s="61"/>
      <c r="D51" s="256" t="s">
        <v>31</v>
      </c>
      <c r="E51" s="256"/>
      <c r="F51" s="256"/>
      <c r="G51" s="63">
        <v>0</v>
      </c>
      <c r="H51" s="63">
        <v>0</v>
      </c>
      <c r="I51" s="66"/>
      <c r="J51" s="69"/>
    </row>
    <row r="52" spans="1:10" s="70" customFormat="1" ht="12">
      <c r="A52" s="66"/>
      <c r="B52" s="19"/>
      <c r="C52" s="61"/>
      <c r="D52" s="256" t="s">
        <v>89</v>
      </c>
      <c r="E52" s="256"/>
      <c r="F52" s="256"/>
      <c r="G52" s="63">
        <v>0</v>
      </c>
      <c r="H52" s="63">
        <v>0</v>
      </c>
      <c r="I52" s="66"/>
      <c r="J52" s="69"/>
    </row>
    <row r="53" spans="1:10" ht="12">
      <c r="A53" s="59"/>
      <c r="B53" s="19"/>
      <c r="C53" s="61"/>
      <c r="G53" s="48"/>
      <c r="H53" s="48"/>
      <c r="I53" s="59"/>
      <c r="J53" s="18"/>
    </row>
    <row r="54" spans="1:10" s="70" customFormat="1" ht="12">
      <c r="A54" s="66"/>
      <c r="B54" s="19"/>
      <c r="C54" s="251" t="s">
        <v>4</v>
      </c>
      <c r="D54" s="251"/>
      <c r="E54" s="251"/>
      <c r="F54" s="251"/>
      <c r="G54" s="62">
        <f>SUM(G55:G57)</f>
        <v>39097960.29000001</v>
      </c>
      <c r="H54" s="62">
        <f>SUM(H55:H57)</f>
        <v>109145953.61</v>
      </c>
      <c r="I54" s="66"/>
      <c r="J54" s="69"/>
    </row>
    <row r="55" spans="1:10" s="70" customFormat="1" ht="12">
      <c r="A55" s="66"/>
      <c r="B55" s="19"/>
      <c r="C55" s="61"/>
      <c r="D55" s="257" t="s">
        <v>29</v>
      </c>
      <c r="E55" s="257"/>
      <c r="F55" s="257"/>
      <c r="G55" s="63">
        <v>34653640.52</v>
      </c>
      <c r="H55" s="63">
        <v>99370279.5</v>
      </c>
      <c r="I55" s="66"/>
      <c r="J55" s="69"/>
    </row>
    <row r="56" spans="1:10" s="70" customFormat="1" ht="12">
      <c r="A56" s="66"/>
      <c r="B56" s="19"/>
      <c r="C56" s="61"/>
      <c r="D56" s="256" t="s">
        <v>31</v>
      </c>
      <c r="E56" s="256"/>
      <c r="F56" s="256"/>
      <c r="G56" s="63">
        <v>4154319.77</v>
      </c>
      <c r="H56" s="63">
        <v>7900824.11</v>
      </c>
      <c r="I56" s="66"/>
      <c r="J56" s="69"/>
    </row>
    <row r="57" spans="1:10" s="70" customFormat="1" ht="12">
      <c r="A57" s="66"/>
      <c r="B57" s="19"/>
      <c r="C57" s="61"/>
      <c r="D57" s="257" t="s">
        <v>90</v>
      </c>
      <c r="E57" s="257"/>
      <c r="F57" s="257"/>
      <c r="G57" s="63">
        <v>290000</v>
      </c>
      <c r="H57" s="63">
        <v>1874850</v>
      </c>
      <c r="I57" s="66"/>
      <c r="J57" s="69"/>
    </row>
    <row r="58" spans="1:10" ht="12">
      <c r="A58" s="59"/>
      <c r="B58" s="19"/>
      <c r="C58" s="61"/>
      <c r="G58" s="48"/>
      <c r="H58" s="48"/>
      <c r="I58" s="59"/>
      <c r="J58" s="18"/>
    </row>
    <row r="59" spans="1:10" s="70" customFormat="1" ht="12">
      <c r="A59" s="66"/>
      <c r="B59" s="67"/>
      <c r="C59" s="251" t="s">
        <v>91</v>
      </c>
      <c r="D59" s="251"/>
      <c r="E59" s="251"/>
      <c r="F59" s="251"/>
      <c r="G59" s="68">
        <f>G49-G54</f>
        <v>-39097960.29000001</v>
      </c>
      <c r="H59" s="68">
        <f>H49-H54</f>
        <v>-109145953.61</v>
      </c>
      <c r="I59" s="66"/>
      <c r="J59" s="69"/>
    </row>
    <row r="60" spans="1:10" ht="12">
      <c r="A60" s="59"/>
      <c r="B60" s="19"/>
      <c r="C60" s="61"/>
      <c r="G60" s="48"/>
      <c r="H60" s="48"/>
      <c r="I60" s="59"/>
      <c r="J60" s="18"/>
    </row>
    <row r="61" spans="1:10" ht="12">
      <c r="A61" s="59"/>
      <c r="B61" s="19"/>
      <c r="C61" s="61"/>
      <c r="G61" s="48"/>
      <c r="H61" s="48"/>
      <c r="I61" s="59"/>
      <c r="J61" s="18"/>
    </row>
    <row r="62" spans="1:10" s="70" customFormat="1" ht="12">
      <c r="A62" s="66"/>
      <c r="B62" s="250" t="s">
        <v>92</v>
      </c>
      <c r="C62" s="251"/>
      <c r="D62" s="251"/>
      <c r="E62" s="251"/>
      <c r="F62" s="251"/>
      <c r="G62" s="71"/>
      <c r="H62" s="71"/>
      <c r="I62" s="66"/>
      <c r="J62" s="69"/>
    </row>
    <row r="63" spans="1:10" ht="12">
      <c r="A63" s="59"/>
      <c r="B63" s="19"/>
      <c r="C63" s="61"/>
      <c r="G63" s="48"/>
      <c r="H63" s="48"/>
      <c r="I63" s="59"/>
      <c r="J63" s="18"/>
    </row>
    <row r="64" spans="1:10" s="70" customFormat="1" ht="12">
      <c r="A64" s="66"/>
      <c r="B64" s="19"/>
      <c r="C64" s="251" t="s">
        <v>3</v>
      </c>
      <c r="D64" s="251"/>
      <c r="E64" s="251"/>
      <c r="F64" s="251"/>
      <c r="G64" s="62">
        <f>G65+G68+G69</f>
        <v>35000000</v>
      </c>
      <c r="H64" s="62">
        <f>H65+H68+H69</f>
        <v>0</v>
      </c>
      <c r="I64" s="66"/>
      <c r="J64" s="69"/>
    </row>
    <row r="65" spans="1:10" s="70" customFormat="1" ht="12" customHeight="1">
      <c r="A65" s="66"/>
      <c r="B65" s="19"/>
      <c r="C65" s="61"/>
      <c r="D65" s="256" t="s">
        <v>93</v>
      </c>
      <c r="E65" s="256"/>
      <c r="F65" s="256"/>
      <c r="G65" s="63">
        <f>SUM(G66:G67)</f>
        <v>35000000</v>
      </c>
      <c r="H65" s="63">
        <f>SUM(H66:H67)</f>
        <v>0</v>
      </c>
      <c r="I65" s="66"/>
      <c r="J65" s="69"/>
    </row>
    <row r="66" spans="1:10" s="70" customFormat="1" ht="12">
      <c r="A66" s="66"/>
      <c r="B66" s="19"/>
      <c r="C66" s="61"/>
      <c r="D66" s="257" t="s">
        <v>94</v>
      </c>
      <c r="E66" s="257"/>
      <c r="F66" s="257"/>
      <c r="G66" s="63">
        <v>35000000</v>
      </c>
      <c r="H66" s="63">
        <v>0</v>
      </c>
      <c r="I66" s="66"/>
      <c r="J66" s="69"/>
    </row>
    <row r="67" spans="1:10" s="70" customFormat="1" ht="12">
      <c r="A67" s="66"/>
      <c r="B67" s="19"/>
      <c r="C67" s="61"/>
      <c r="D67" s="256" t="s">
        <v>95</v>
      </c>
      <c r="E67" s="256"/>
      <c r="F67" s="256"/>
      <c r="G67" s="63">
        <v>0</v>
      </c>
      <c r="H67" s="63">
        <v>0</v>
      </c>
      <c r="I67" s="66"/>
      <c r="J67" s="69"/>
    </row>
    <row r="68" spans="1:10" s="70" customFormat="1" ht="12">
      <c r="A68" s="66"/>
      <c r="B68" s="19"/>
      <c r="C68" s="61"/>
      <c r="D68" s="257" t="s">
        <v>96</v>
      </c>
      <c r="E68" s="257"/>
      <c r="F68" s="257"/>
      <c r="G68" s="63">
        <v>0</v>
      </c>
      <c r="H68" s="63">
        <v>0</v>
      </c>
      <c r="I68" s="66"/>
      <c r="J68" s="69"/>
    </row>
    <row r="69" spans="1:10" ht="12">
      <c r="A69" s="59"/>
      <c r="B69" s="19"/>
      <c r="C69" s="61"/>
      <c r="G69" s="48"/>
      <c r="H69" s="48"/>
      <c r="I69" s="59"/>
      <c r="J69" s="18"/>
    </row>
    <row r="70" spans="1:10" s="70" customFormat="1" ht="12">
      <c r="A70" s="66"/>
      <c r="B70" s="19"/>
      <c r="C70" s="251" t="s">
        <v>4</v>
      </c>
      <c r="D70" s="251"/>
      <c r="E70" s="251"/>
      <c r="F70" s="251"/>
      <c r="G70" s="62">
        <f>G71+G74+G75</f>
        <v>51222790</v>
      </c>
      <c r="H70" s="62">
        <f>H71+H74+H75</f>
        <v>281926749.64</v>
      </c>
      <c r="I70" s="66"/>
      <c r="J70" s="69"/>
    </row>
    <row r="71" spans="1:10" s="70" customFormat="1" ht="12">
      <c r="A71" s="66"/>
      <c r="B71" s="19"/>
      <c r="C71" s="48"/>
      <c r="D71" s="252" t="s">
        <v>97</v>
      </c>
      <c r="E71" s="252"/>
      <c r="F71" s="252"/>
      <c r="G71" s="63">
        <f>SUM(G72:G73)</f>
        <v>51222790</v>
      </c>
      <c r="H71" s="63">
        <f>SUM(H72:H73)</f>
        <v>281926749.64</v>
      </c>
      <c r="I71" s="66"/>
      <c r="J71" s="69"/>
    </row>
    <row r="72" spans="1:10" s="70" customFormat="1" ht="12">
      <c r="A72" s="66"/>
      <c r="B72" s="19"/>
      <c r="C72" s="48"/>
      <c r="D72" s="253" t="s">
        <v>94</v>
      </c>
      <c r="E72" s="253"/>
      <c r="F72" s="253"/>
      <c r="G72" s="63">
        <v>51222790</v>
      </c>
      <c r="H72" s="63">
        <v>281926749.64</v>
      </c>
      <c r="I72" s="66"/>
      <c r="J72" s="69"/>
    </row>
    <row r="73" spans="1:10" s="70" customFormat="1" ht="12">
      <c r="A73" s="66"/>
      <c r="B73" s="19"/>
      <c r="C73" s="61"/>
      <c r="D73" s="253" t="s">
        <v>95</v>
      </c>
      <c r="E73" s="253"/>
      <c r="F73" s="253"/>
      <c r="G73" s="63">
        <v>0</v>
      </c>
      <c r="H73" s="63">
        <v>0</v>
      </c>
      <c r="I73" s="66"/>
      <c r="J73" s="69"/>
    </row>
    <row r="74" spans="1:10" s="70" customFormat="1" ht="12">
      <c r="A74" s="66"/>
      <c r="B74" s="19"/>
      <c r="C74" s="61"/>
      <c r="D74" s="252" t="s">
        <v>98</v>
      </c>
      <c r="E74" s="252"/>
      <c r="F74" s="252"/>
      <c r="G74" s="63">
        <v>0</v>
      </c>
      <c r="H74" s="63">
        <v>0</v>
      </c>
      <c r="I74" s="66"/>
      <c r="J74" s="69"/>
    </row>
    <row r="75" spans="1:10" ht="12">
      <c r="A75" s="59"/>
      <c r="B75" s="19"/>
      <c r="C75" s="61"/>
      <c r="G75" s="48"/>
      <c r="H75" s="48"/>
      <c r="I75" s="59"/>
      <c r="J75" s="18"/>
    </row>
    <row r="76" spans="1:10" ht="12">
      <c r="A76" s="59"/>
      <c r="B76" s="19"/>
      <c r="C76" s="61"/>
      <c r="G76" s="48"/>
      <c r="H76" s="48"/>
      <c r="I76" s="59"/>
      <c r="J76" s="18"/>
    </row>
    <row r="77" spans="1:10" s="70" customFormat="1" ht="12">
      <c r="A77" s="66"/>
      <c r="B77" s="19"/>
      <c r="C77" s="251" t="s">
        <v>99</v>
      </c>
      <c r="D77" s="251"/>
      <c r="E77" s="251"/>
      <c r="F77" s="251"/>
      <c r="G77" s="62">
        <f>G64-G70</f>
        <v>-16222790</v>
      </c>
      <c r="H77" s="62">
        <f>H64-H70</f>
        <v>-281926749.64</v>
      </c>
      <c r="I77" s="66"/>
      <c r="J77" s="69"/>
    </row>
    <row r="78" spans="1:10" ht="12">
      <c r="A78" s="59"/>
      <c r="B78" s="19"/>
      <c r="C78" s="61"/>
      <c r="G78" s="48"/>
      <c r="H78" s="48"/>
      <c r="I78" s="59"/>
      <c r="J78" s="18"/>
    </row>
    <row r="79" spans="1:10" ht="12">
      <c r="A79" s="59"/>
      <c r="B79" s="19"/>
      <c r="C79" s="61"/>
      <c r="G79" s="48"/>
      <c r="H79" s="48"/>
      <c r="I79" s="59"/>
      <c r="J79" s="18"/>
    </row>
    <row r="80" spans="1:10" s="70" customFormat="1" ht="12" customHeight="1">
      <c r="A80" s="66"/>
      <c r="B80" s="254" t="s">
        <v>100</v>
      </c>
      <c r="C80" s="255"/>
      <c r="D80" s="255"/>
      <c r="E80" s="255"/>
      <c r="F80" s="255"/>
      <c r="G80" s="68">
        <f>G45+G59+G77</f>
        <v>36455911.60999997</v>
      </c>
      <c r="H80" s="68">
        <f>H45+H59+H77</f>
        <v>-257169669.05999994</v>
      </c>
      <c r="I80" s="66"/>
      <c r="J80" s="69"/>
    </row>
    <row r="81" spans="1:10" s="70" customFormat="1" ht="12">
      <c r="A81" s="66"/>
      <c r="B81" s="67"/>
      <c r="C81" s="61"/>
      <c r="D81" s="61"/>
      <c r="E81" s="61"/>
      <c r="F81" s="61"/>
      <c r="G81" s="68"/>
      <c r="H81" s="68"/>
      <c r="I81" s="66"/>
      <c r="J81" s="69"/>
    </row>
    <row r="82" spans="1:10" s="70" customFormat="1" ht="12" customHeight="1">
      <c r="A82" s="66"/>
      <c r="B82" s="250" t="s">
        <v>101</v>
      </c>
      <c r="C82" s="251"/>
      <c r="D82" s="251"/>
      <c r="E82" s="251"/>
      <c r="F82" s="251"/>
      <c r="G82" s="72">
        <v>168578376.7</v>
      </c>
      <c r="H82" s="72">
        <v>338750439.06</v>
      </c>
      <c r="I82" s="66"/>
      <c r="J82" s="69"/>
    </row>
    <row r="83" spans="1:10" s="70" customFormat="1" ht="12" customHeight="1">
      <c r="A83" s="66"/>
      <c r="B83" s="250" t="s">
        <v>102</v>
      </c>
      <c r="C83" s="251"/>
      <c r="D83" s="251"/>
      <c r="E83" s="251"/>
      <c r="F83" s="251"/>
      <c r="G83" s="68">
        <f>+G80+G82</f>
        <v>205034288.30999994</v>
      </c>
      <c r="H83" s="68">
        <f>+H80+H82</f>
        <v>81580770.00000006</v>
      </c>
      <c r="I83" s="66"/>
      <c r="J83" s="69"/>
    </row>
    <row r="84" spans="1:10" s="70" customFormat="1" ht="12">
      <c r="A84" s="66"/>
      <c r="B84" s="67"/>
      <c r="C84" s="61"/>
      <c r="D84" s="61"/>
      <c r="E84" s="61"/>
      <c r="F84" s="61"/>
      <c r="G84" s="68"/>
      <c r="H84" s="68"/>
      <c r="I84" s="66"/>
      <c r="J84" s="69"/>
    </row>
    <row r="85" spans="1:10" s="70" customFormat="1" ht="12">
      <c r="A85" s="66"/>
      <c r="B85" s="19"/>
      <c r="C85" s="61"/>
      <c r="D85" s="61"/>
      <c r="E85" s="61"/>
      <c r="F85" s="61"/>
      <c r="G85" s="68"/>
      <c r="H85" s="68"/>
      <c r="I85" s="66"/>
      <c r="J85" s="69"/>
    </row>
    <row r="86" spans="1:10" ht="12">
      <c r="A86" s="59"/>
      <c r="B86" s="73"/>
      <c r="C86" s="74"/>
      <c r="D86" s="74"/>
      <c r="E86" s="74"/>
      <c r="F86" s="74"/>
      <c r="G86" s="75"/>
      <c r="H86" s="75"/>
      <c r="I86" s="31"/>
      <c r="J86" s="32"/>
    </row>
    <row r="87" spans="1:9" ht="12">
      <c r="A87" s="59"/>
      <c r="I87" s="59"/>
    </row>
    <row r="88" spans="2:9" ht="12">
      <c r="B88" s="76" t="s">
        <v>55</v>
      </c>
      <c r="C88" s="76"/>
      <c r="D88" s="76"/>
      <c r="E88" s="76"/>
      <c r="F88" s="76"/>
      <c r="G88" s="76"/>
      <c r="H88" s="76"/>
      <c r="I88" s="76"/>
    </row>
    <row r="91" spans="2:9" ht="12">
      <c r="B91" s="76"/>
      <c r="C91" s="77"/>
      <c r="D91" s="78"/>
      <c r="E91" s="78"/>
      <c r="G91" s="79"/>
      <c r="H91" s="77"/>
      <c r="I91" s="78"/>
    </row>
    <row r="92" spans="2:9" ht="12">
      <c r="B92" s="76"/>
      <c r="C92" s="77"/>
      <c r="D92" s="80"/>
      <c r="E92" s="80"/>
      <c r="F92" s="80"/>
      <c r="G92" s="80"/>
      <c r="H92" s="77"/>
      <c r="I92" s="78"/>
    </row>
    <row r="93" spans="2:9" ht="15" customHeight="1">
      <c r="B93" s="81"/>
      <c r="D93" s="82"/>
      <c r="E93" s="82"/>
      <c r="F93" s="2"/>
      <c r="G93" s="82"/>
      <c r="H93" s="82"/>
      <c r="I93" s="83"/>
    </row>
    <row r="94" spans="2:9" ht="15" customHeight="1">
      <c r="B94" s="84"/>
      <c r="D94" s="85"/>
      <c r="E94" s="85"/>
      <c r="F94" s="86"/>
      <c r="G94" s="85"/>
      <c r="H94" s="85"/>
      <c r="I94" s="83"/>
    </row>
    <row r="95" ht="30" customHeight="1"/>
  </sheetData>
  <sheetProtection/>
  <mergeCells count="62">
    <mergeCell ref="E2:G2"/>
    <mergeCell ref="E3:G3"/>
    <mergeCell ref="E4:G4"/>
    <mergeCell ref="E5:G5"/>
    <mergeCell ref="E6:G6"/>
    <mergeCell ref="B8:E8"/>
    <mergeCell ref="B11:F11"/>
    <mergeCell ref="C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E24"/>
    <mergeCell ref="C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C45:F45"/>
    <mergeCell ref="B47:F47"/>
    <mergeCell ref="C49:F49"/>
    <mergeCell ref="D50:F50"/>
    <mergeCell ref="D51:F51"/>
    <mergeCell ref="D52:F52"/>
    <mergeCell ref="C54:F54"/>
    <mergeCell ref="D55:F55"/>
    <mergeCell ref="D56:F56"/>
    <mergeCell ref="D57:F57"/>
    <mergeCell ref="C59:F59"/>
    <mergeCell ref="B62:F62"/>
    <mergeCell ref="C64:F64"/>
    <mergeCell ref="D65:F65"/>
    <mergeCell ref="D66:F66"/>
    <mergeCell ref="D67:F67"/>
    <mergeCell ref="D68:F68"/>
    <mergeCell ref="C70:F70"/>
    <mergeCell ref="B82:F82"/>
    <mergeCell ref="B83:F83"/>
    <mergeCell ref="D71:F71"/>
    <mergeCell ref="D72:F72"/>
    <mergeCell ref="D73:F73"/>
    <mergeCell ref="D74:F74"/>
    <mergeCell ref="C77:F77"/>
    <mergeCell ref="B80:F8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showGridLines="0" zoomScalePageLayoutView="0" workbookViewId="0" topLeftCell="A1">
      <selection activeCell="H15" sqref="H15"/>
    </sheetView>
  </sheetViews>
  <sheetFormatPr defaultColWidth="0" defaultRowHeight="15" customHeight="1" zeroHeight="1"/>
  <cols>
    <col min="1" max="1" width="3.421875" style="0" customWidth="1"/>
    <col min="2" max="2" width="3.7109375" style="0" customWidth="1"/>
    <col min="3" max="3" width="11.421875" style="0" customWidth="1"/>
    <col min="4" max="4" width="58.57421875" style="0" customWidth="1"/>
    <col min="5" max="5" width="14.7109375" style="0" customWidth="1"/>
    <col min="6" max="6" width="19.7109375" style="0" customWidth="1"/>
    <col min="7" max="7" width="19.140625" style="0" customWidth="1"/>
    <col min="8" max="8" width="20.8515625" style="0" customWidth="1"/>
    <col min="9" max="9" width="20.42187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87"/>
      <c r="C1" s="88"/>
      <c r="D1" s="87"/>
      <c r="E1" s="87"/>
      <c r="F1" s="87"/>
      <c r="G1" s="87"/>
      <c r="H1" s="87"/>
      <c r="I1" s="87"/>
      <c r="J1" s="87"/>
    </row>
    <row r="2" spans="2:10" ht="15">
      <c r="B2" s="87"/>
      <c r="C2" s="89"/>
      <c r="D2" s="269"/>
      <c r="E2" s="269"/>
      <c r="F2" s="269"/>
      <c r="G2" s="269"/>
      <c r="H2" s="269"/>
      <c r="I2" s="89"/>
      <c r="J2" s="89"/>
    </row>
    <row r="3" spans="3:10" ht="15">
      <c r="C3" s="89"/>
      <c r="D3" s="269" t="s">
        <v>56</v>
      </c>
      <c r="E3" s="269"/>
      <c r="F3" s="269"/>
      <c r="G3" s="269"/>
      <c r="H3" s="269"/>
      <c r="I3" s="89"/>
      <c r="J3" s="89"/>
    </row>
    <row r="4" spans="3:10" ht="15">
      <c r="C4" s="89"/>
      <c r="D4" s="269" t="s">
        <v>103</v>
      </c>
      <c r="E4" s="269"/>
      <c r="F4" s="269"/>
      <c r="G4" s="269"/>
      <c r="H4" s="269"/>
      <c r="I4" s="89"/>
      <c r="J4" s="89"/>
    </row>
    <row r="5" spans="3:10" ht="15.75" customHeight="1">
      <c r="C5" s="89"/>
      <c r="D5" s="269" t="s">
        <v>57</v>
      </c>
      <c r="E5" s="269"/>
      <c r="F5" s="269"/>
      <c r="G5" s="269"/>
      <c r="H5" s="269"/>
      <c r="I5" s="89"/>
      <c r="J5" s="89"/>
    </row>
    <row r="6" spans="2:10" ht="15">
      <c r="B6" s="90"/>
      <c r="C6" s="91"/>
      <c r="D6" s="269" t="s">
        <v>104</v>
      </c>
      <c r="E6" s="269"/>
      <c r="F6" s="269"/>
      <c r="G6" s="269"/>
      <c r="H6" s="269"/>
      <c r="I6" s="92"/>
      <c r="J6" s="92"/>
    </row>
    <row r="7" spans="2:10" ht="6" customHeight="1">
      <c r="B7" s="90"/>
      <c r="C7" s="90"/>
      <c r="D7" s="90" t="s">
        <v>105</v>
      </c>
      <c r="E7" s="90"/>
      <c r="F7" s="90"/>
      <c r="G7" s="90"/>
      <c r="H7" s="90"/>
      <c r="I7" s="90"/>
      <c r="J7" s="90"/>
    </row>
    <row r="8" spans="2:10" ht="6.75" customHeight="1">
      <c r="B8" s="90"/>
      <c r="C8" s="90"/>
      <c r="D8" s="90"/>
      <c r="E8" s="90"/>
      <c r="F8" s="90"/>
      <c r="G8" s="90"/>
      <c r="H8" s="90"/>
      <c r="I8" s="90"/>
      <c r="J8" s="90"/>
    </row>
    <row r="9" spans="2:10" ht="66.75" customHeight="1">
      <c r="B9" s="218"/>
      <c r="C9" s="270" t="s">
        <v>2</v>
      </c>
      <c r="D9" s="270"/>
      <c r="E9" s="219" t="s">
        <v>42</v>
      </c>
      <c r="F9" s="219" t="s">
        <v>106</v>
      </c>
      <c r="G9" s="219" t="s">
        <v>107</v>
      </c>
      <c r="H9" s="219" t="s">
        <v>108</v>
      </c>
      <c r="I9" s="219" t="s">
        <v>109</v>
      </c>
      <c r="J9" s="220"/>
    </row>
    <row r="10" spans="2:10" ht="15">
      <c r="B10" s="93"/>
      <c r="C10" s="90"/>
      <c r="D10" s="90"/>
      <c r="E10" s="90"/>
      <c r="F10" s="90"/>
      <c r="G10" s="90"/>
      <c r="H10" s="90"/>
      <c r="I10" s="90"/>
      <c r="J10" s="94"/>
    </row>
    <row r="11" spans="2:10" ht="15">
      <c r="B11" s="95"/>
      <c r="C11" s="96"/>
      <c r="D11" s="97"/>
      <c r="E11" s="98"/>
      <c r="F11" s="99"/>
      <c r="G11" s="100"/>
      <c r="H11" s="101"/>
      <c r="I11" s="102"/>
      <c r="J11" s="103"/>
    </row>
    <row r="12" spans="2:10" ht="15" customHeight="1" thickBot="1">
      <c r="B12" s="104"/>
      <c r="C12" s="268"/>
      <c r="D12" s="268"/>
      <c r="E12" s="105"/>
      <c r="F12" s="106"/>
      <c r="G12" s="106"/>
      <c r="H12" s="106"/>
      <c r="I12" s="106"/>
      <c r="J12" s="103"/>
    </row>
    <row r="13" spans="2:10" ht="15">
      <c r="B13" s="104"/>
      <c r="C13" s="107"/>
      <c r="D13" s="108"/>
      <c r="E13" s="109"/>
      <c r="F13" s="109"/>
      <c r="G13" s="109"/>
      <c r="H13" s="109"/>
      <c r="I13" s="109"/>
      <c r="J13" s="103"/>
    </row>
    <row r="14" spans="2:10" ht="15">
      <c r="B14" s="104"/>
      <c r="C14" s="264" t="s">
        <v>110</v>
      </c>
      <c r="D14" s="264"/>
      <c r="E14" s="110">
        <f>SUM(E15:E17)</f>
        <v>0</v>
      </c>
      <c r="F14" s="110"/>
      <c r="G14" s="110"/>
      <c r="H14" s="110"/>
      <c r="I14" s="110">
        <f>SUM(E14:H14)</f>
        <v>0</v>
      </c>
      <c r="J14" s="103"/>
    </row>
    <row r="15" spans="2:10" ht="15">
      <c r="B15" s="95"/>
      <c r="C15" s="263" t="s">
        <v>84</v>
      </c>
      <c r="D15" s="263"/>
      <c r="E15" s="112">
        <v>0</v>
      </c>
      <c r="F15" s="109"/>
      <c r="G15" s="109"/>
      <c r="H15" s="112"/>
      <c r="I15" s="112">
        <f>SUM(E15:H15)</f>
        <v>0</v>
      </c>
      <c r="J15" s="103"/>
    </row>
    <row r="16" spans="2:10" ht="15">
      <c r="B16" s="95"/>
      <c r="C16" s="263" t="s">
        <v>44</v>
      </c>
      <c r="D16" s="263"/>
      <c r="E16" s="112">
        <v>0</v>
      </c>
      <c r="F16" s="109"/>
      <c r="G16" s="109"/>
      <c r="H16" s="112"/>
      <c r="I16" s="112">
        <f>SUM(E16:H16)</f>
        <v>0</v>
      </c>
      <c r="J16" s="103"/>
    </row>
    <row r="17" spans="2:10" ht="15">
      <c r="B17" s="95"/>
      <c r="C17" s="263" t="s">
        <v>111</v>
      </c>
      <c r="D17" s="263"/>
      <c r="E17" s="112">
        <v>0</v>
      </c>
      <c r="F17" s="109"/>
      <c r="G17" s="109"/>
      <c r="H17" s="112"/>
      <c r="I17" s="112">
        <f>SUM(E17:H17)</f>
        <v>0</v>
      </c>
      <c r="J17" s="103"/>
    </row>
    <row r="18" spans="2:10" ht="15">
      <c r="B18" s="104"/>
      <c r="C18" s="107"/>
      <c r="D18" s="108"/>
      <c r="E18" s="109"/>
      <c r="F18" s="109"/>
      <c r="G18" s="109"/>
      <c r="H18" s="109"/>
      <c r="I18" s="109"/>
      <c r="J18" s="103"/>
    </row>
    <row r="19" spans="2:10" ht="29.25" customHeight="1">
      <c r="B19" s="104"/>
      <c r="C19" s="264" t="s">
        <v>112</v>
      </c>
      <c r="D19" s="264"/>
      <c r="E19" s="110"/>
      <c r="F19" s="110">
        <f>SUM(F21:F24)</f>
        <v>4960109418.29</v>
      </c>
      <c r="G19" s="110">
        <f>G20</f>
        <v>148686389.01</v>
      </c>
      <c r="H19" s="110"/>
      <c r="I19" s="110">
        <f aca="true" t="shared" si="0" ref="I19:I24">SUM(E19:H19)</f>
        <v>5108795807.3</v>
      </c>
      <c r="J19" s="103"/>
    </row>
    <row r="20" spans="2:10" ht="15">
      <c r="B20" s="95"/>
      <c r="C20" s="263" t="s">
        <v>113</v>
      </c>
      <c r="D20" s="263"/>
      <c r="E20" s="109"/>
      <c r="F20" s="109"/>
      <c r="G20" s="112">
        <v>148686389.01</v>
      </c>
      <c r="H20" s="112"/>
      <c r="I20" s="112">
        <f t="shared" si="0"/>
        <v>148686389.01</v>
      </c>
      <c r="J20" s="103"/>
    </row>
    <row r="21" spans="2:10" ht="15">
      <c r="B21" s="95"/>
      <c r="C21" s="263" t="s">
        <v>48</v>
      </c>
      <c r="D21" s="263"/>
      <c r="E21" s="109"/>
      <c r="F21" s="112">
        <v>4953395090.5</v>
      </c>
      <c r="G21" s="112"/>
      <c r="H21" s="112"/>
      <c r="I21" s="112">
        <f t="shared" si="0"/>
        <v>4953395090.5</v>
      </c>
      <c r="J21" s="103"/>
    </row>
    <row r="22" spans="2:10" ht="15">
      <c r="B22" s="95"/>
      <c r="C22" s="263" t="s">
        <v>114</v>
      </c>
      <c r="D22" s="263"/>
      <c r="E22" s="109"/>
      <c r="F22" s="112">
        <v>6714327.79</v>
      </c>
      <c r="G22" s="112"/>
      <c r="H22" s="112">
        <v>0</v>
      </c>
      <c r="I22" s="112">
        <f t="shared" si="0"/>
        <v>6714327.79</v>
      </c>
      <c r="J22" s="103"/>
    </row>
    <row r="23" spans="2:10" ht="15">
      <c r="B23" s="95"/>
      <c r="C23" s="263" t="s">
        <v>50</v>
      </c>
      <c r="D23" s="263"/>
      <c r="E23" s="109"/>
      <c r="F23" s="112">
        <v>0</v>
      </c>
      <c r="G23" s="112"/>
      <c r="H23" s="112"/>
      <c r="I23" s="112">
        <f t="shared" si="0"/>
        <v>0</v>
      </c>
      <c r="J23" s="103"/>
    </row>
    <row r="24" spans="2:10" ht="15" customHeight="1">
      <c r="B24" s="95"/>
      <c r="C24" s="263" t="s">
        <v>51</v>
      </c>
      <c r="D24" s="263"/>
      <c r="E24" s="109"/>
      <c r="F24" s="112">
        <v>0</v>
      </c>
      <c r="G24" s="109"/>
      <c r="H24" s="112"/>
      <c r="I24" s="112">
        <f t="shared" si="0"/>
        <v>0</v>
      </c>
      <c r="J24" s="103"/>
    </row>
    <row r="25" spans="2:10" ht="15" customHeight="1">
      <c r="B25" s="95"/>
      <c r="C25" s="111"/>
      <c r="D25" s="111"/>
      <c r="E25" s="109"/>
      <c r="F25" s="112"/>
      <c r="G25" s="109"/>
      <c r="H25" s="110"/>
      <c r="I25" s="109"/>
      <c r="J25" s="103"/>
    </row>
    <row r="26" spans="2:10" ht="32.25" customHeight="1">
      <c r="B26" s="95"/>
      <c r="C26" s="264" t="s">
        <v>115</v>
      </c>
      <c r="D26" s="264"/>
      <c r="E26" s="109"/>
      <c r="F26" s="112"/>
      <c r="G26" s="109"/>
      <c r="H26" s="110">
        <f>SUM(H27:H28)</f>
        <v>0</v>
      </c>
      <c r="I26" s="110">
        <f>SUM(E26:H26)</f>
        <v>0</v>
      </c>
      <c r="J26" s="103"/>
    </row>
    <row r="27" spans="2:10" ht="15">
      <c r="B27" s="95"/>
      <c r="C27" s="263" t="s">
        <v>116</v>
      </c>
      <c r="D27" s="263"/>
      <c r="E27" s="112"/>
      <c r="F27" s="109"/>
      <c r="G27" s="109"/>
      <c r="H27" s="112">
        <v>0</v>
      </c>
      <c r="I27" s="112">
        <f>SUM(E27:H27)</f>
        <v>0</v>
      </c>
      <c r="J27" s="103"/>
    </row>
    <row r="28" spans="2:10" ht="15">
      <c r="B28" s="95"/>
      <c r="C28" s="263" t="s">
        <v>54</v>
      </c>
      <c r="D28" s="263"/>
      <c r="E28" s="112"/>
      <c r="F28" s="109"/>
      <c r="G28" s="109"/>
      <c r="H28" s="112">
        <v>0</v>
      </c>
      <c r="I28" s="112">
        <f>SUM(E28:H28)</f>
        <v>0</v>
      </c>
      <c r="J28" s="103"/>
    </row>
    <row r="29" spans="2:10" ht="15">
      <c r="B29" s="104"/>
      <c r="C29" s="107"/>
      <c r="D29" s="108"/>
      <c r="E29" s="109"/>
      <c r="F29" s="109"/>
      <c r="G29" s="109"/>
      <c r="H29" s="109"/>
      <c r="I29" s="109"/>
      <c r="J29" s="103"/>
    </row>
    <row r="30" spans="2:10" ht="15.75" thickBot="1">
      <c r="B30" s="104"/>
      <c r="C30" s="267" t="s">
        <v>117</v>
      </c>
      <c r="D30" s="267"/>
      <c r="E30" s="113">
        <f>E14</f>
        <v>0</v>
      </c>
      <c r="F30" s="113">
        <f>F19</f>
        <v>4960109418.29</v>
      </c>
      <c r="G30" s="113">
        <f>G19</f>
        <v>148686389.01</v>
      </c>
      <c r="H30" s="113">
        <f>H26</f>
        <v>0</v>
      </c>
      <c r="I30" s="113">
        <f>SUM(E30:H30)</f>
        <v>5108795807.3</v>
      </c>
      <c r="J30" s="103"/>
    </row>
    <row r="31" spans="2:10" ht="15">
      <c r="B31" s="95"/>
      <c r="C31" s="108"/>
      <c r="D31" s="114"/>
      <c r="E31" s="109"/>
      <c r="F31" s="109"/>
      <c r="G31" s="109"/>
      <c r="H31" s="109"/>
      <c r="I31" s="109"/>
      <c r="J31" s="103"/>
    </row>
    <row r="32" spans="2:10" ht="15">
      <c r="B32" s="104"/>
      <c r="C32" s="264" t="s">
        <v>118</v>
      </c>
      <c r="D32" s="264"/>
      <c r="E32" s="110">
        <f>SUM(E33:E35)</f>
        <v>0</v>
      </c>
      <c r="F32" s="110"/>
      <c r="G32" s="110"/>
      <c r="H32" s="110"/>
      <c r="I32" s="110">
        <f>SUM(E32:H32)</f>
        <v>0</v>
      </c>
      <c r="J32" s="103"/>
    </row>
    <row r="33" spans="2:10" ht="15">
      <c r="B33" s="95"/>
      <c r="C33" s="263" t="s">
        <v>43</v>
      </c>
      <c r="D33" s="263"/>
      <c r="E33" s="112">
        <v>0</v>
      </c>
      <c r="F33" s="109"/>
      <c r="G33" s="109"/>
      <c r="H33" s="112"/>
      <c r="I33" s="112">
        <f>SUM(E33:H33)</f>
        <v>0</v>
      </c>
      <c r="J33" s="103"/>
    </row>
    <row r="34" spans="2:10" ht="15">
      <c r="B34" s="95"/>
      <c r="C34" s="263" t="s">
        <v>44</v>
      </c>
      <c r="D34" s="263"/>
      <c r="E34" s="112">
        <v>0</v>
      </c>
      <c r="F34" s="109"/>
      <c r="G34" s="109"/>
      <c r="H34" s="112"/>
      <c r="I34" s="112">
        <f>SUM(E34:H34)</f>
        <v>0</v>
      </c>
      <c r="J34" s="103"/>
    </row>
    <row r="35" spans="2:10" ht="15">
      <c r="B35" s="95"/>
      <c r="C35" s="263" t="s">
        <v>111</v>
      </c>
      <c r="D35" s="263"/>
      <c r="E35" s="112">
        <v>0</v>
      </c>
      <c r="F35" s="109"/>
      <c r="G35" s="109"/>
      <c r="H35" s="112"/>
      <c r="I35" s="112">
        <f>SUM(E35:H35)</f>
        <v>0</v>
      </c>
      <c r="J35" s="103"/>
    </row>
    <row r="36" spans="2:10" ht="15">
      <c r="B36" s="104"/>
      <c r="C36" s="107"/>
      <c r="D36" s="108"/>
      <c r="E36" s="109"/>
      <c r="F36" s="109"/>
      <c r="G36" s="109"/>
      <c r="H36" s="109"/>
      <c r="I36" s="109"/>
      <c r="J36" s="103"/>
    </row>
    <row r="37" spans="2:10" ht="30.75" customHeight="1">
      <c r="B37" s="104" t="s">
        <v>105</v>
      </c>
      <c r="C37" s="264" t="s">
        <v>119</v>
      </c>
      <c r="D37" s="264"/>
      <c r="E37" s="110"/>
      <c r="F37" s="110">
        <f>F39</f>
        <v>145405359.52</v>
      </c>
      <c r="G37" s="110">
        <f>SUM(G38:G42)</f>
        <v>-15935698.419999987</v>
      </c>
      <c r="H37" s="110"/>
      <c r="I37" s="110">
        <f aca="true" t="shared" si="1" ref="I37:I42">SUM(E37:H37)</f>
        <v>129469661.10000002</v>
      </c>
      <c r="J37" s="103"/>
    </row>
    <row r="38" spans="2:10" ht="15">
      <c r="B38" s="95"/>
      <c r="C38" s="263" t="s">
        <v>113</v>
      </c>
      <c r="D38" s="263"/>
      <c r="E38" s="109"/>
      <c r="F38" s="112"/>
      <c r="G38" s="112">
        <v>132750690.59</v>
      </c>
      <c r="H38" s="112"/>
      <c r="I38" s="112">
        <f t="shared" si="1"/>
        <v>132750690.59</v>
      </c>
      <c r="J38" s="103"/>
    </row>
    <row r="39" spans="2:10" ht="15">
      <c r="B39" s="95"/>
      <c r="C39" s="263" t="s">
        <v>48</v>
      </c>
      <c r="D39" s="263"/>
      <c r="E39" s="109"/>
      <c r="F39" s="112">
        <v>145405359.52</v>
      </c>
      <c r="G39" s="112">
        <v>-148686389.01</v>
      </c>
      <c r="H39" s="112"/>
      <c r="I39" s="112">
        <f t="shared" si="1"/>
        <v>-3281029.4899999797</v>
      </c>
      <c r="J39" s="103"/>
    </row>
    <row r="40" spans="2:10" ht="15">
      <c r="B40" s="95"/>
      <c r="C40" s="263" t="s">
        <v>114</v>
      </c>
      <c r="D40" s="263"/>
      <c r="E40" s="109"/>
      <c r="F40" s="112">
        <v>0</v>
      </c>
      <c r="G40" s="112">
        <v>0</v>
      </c>
      <c r="H40" s="112">
        <v>0</v>
      </c>
      <c r="I40" s="112">
        <f t="shared" si="1"/>
        <v>0</v>
      </c>
      <c r="J40" s="103"/>
    </row>
    <row r="41" spans="2:10" ht="15">
      <c r="B41" s="95"/>
      <c r="C41" s="263" t="s">
        <v>50</v>
      </c>
      <c r="D41" s="263"/>
      <c r="E41" s="109"/>
      <c r="F41" s="112">
        <v>0</v>
      </c>
      <c r="G41" s="112">
        <v>0</v>
      </c>
      <c r="H41" s="112"/>
      <c r="I41" s="112">
        <f t="shared" si="1"/>
        <v>0</v>
      </c>
      <c r="J41" s="103"/>
    </row>
    <row r="42" spans="2:10" ht="15">
      <c r="B42" s="95"/>
      <c r="C42" s="263" t="s">
        <v>51</v>
      </c>
      <c r="D42" s="263"/>
      <c r="E42" s="109"/>
      <c r="F42" s="112"/>
      <c r="G42" s="112">
        <v>0</v>
      </c>
      <c r="H42" s="112"/>
      <c r="I42" s="112">
        <f t="shared" si="1"/>
        <v>0</v>
      </c>
      <c r="J42" s="103"/>
    </row>
    <row r="43" spans="2:10" ht="15">
      <c r="B43" s="95"/>
      <c r="C43" s="111"/>
      <c r="D43" s="111"/>
      <c r="E43" s="109"/>
      <c r="F43" s="112"/>
      <c r="G43" s="109"/>
      <c r="H43" s="112"/>
      <c r="I43" s="109"/>
      <c r="J43" s="103"/>
    </row>
    <row r="44" spans="2:10" ht="36.75" customHeight="1">
      <c r="B44" s="95"/>
      <c r="C44" s="264" t="s">
        <v>120</v>
      </c>
      <c r="D44" s="264"/>
      <c r="E44" s="109"/>
      <c r="F44" s="112"/>
      <c r="G44" s="109"/>
      <c r="H44" s="110">
        <f>SUM(H45:H46)</f>
        <v>0</v>
      </c>
      <c r="I44" s="110">
        <f>SUM(E44:H44)</f>
        <v>0</v>
      </c>
      <c r="J44" s="103"/>
    </row>
    <row r="45" spans="2:10" ht="15">
      <c r="B45" s="95"/>
      <c r="C45" s="263" t="s">
        <v>116</v>
      </c>
      <c r="D45" s="263"/>
      <c r="E45" s="112"/>
      <c r="F45" s="109"/>
      <c r="G45" s="109"/>
      <c r="H45" s="112">
        <v>0</v>
      </c>
      <c r="I45" s="112">
        <f>SUM(E45:H45)</f>
        <v>0</v>
      </c>
      <c r="J45" s="103"/>
    </row>
    <row r="46" spans="2:10" ht="15">
      <c r="B46" s="95"/>
      <c r="C46" s="263" t="s">
        <v>54</v>
      </c>
      <c r="D46" s="263"/>
      <c r="E46" s="112"/>
      <c r="F46" s="109"/>
      <c r="G46" s="109"/>
      <c r="H46" s="112">
        <v>0</v>
      </c>
      <c r="I46" s="112">
        <f>SUM(E46:H46)</f>
        <v>0</v>
      </c>
      <c r="J46" s="103"/>
    </row>
    <row r="47" spans="2:10" ht="15">
      <c r="B47" s="95"/>
      <c r="C47" s="111"/>
      <c r="D47" s="111"/>
      <c r="E47" s="112"/>
      <c r="F47" s="109"/>
      <c r="G47" s="109"/>
      <c r="H47" s="112"/>
      <c r="I47" s="109"/>
      <c r="J47" s="103"/>
    </row>
    <row r="48" spans="2:10" ht="15">
      <c r="B48" s="115"/>
      <c r="C48" s="265" t="s">
        <v>121</v>
      </c>
      <c r="D48" s="265"/>
      <c r="E48" s="116">
        <f>E30+E32</f>
        <v>0</v>
      </c>
      <c r="F48" s="116">
        <f>F30+F37</f>
        <v>5105514777.81</v>
      </c>
      <c r="G48" s="116">
        <f>G30+G37</f>
        <v>132750690.59</v>
      </c>
      <c r="H48" s="116">
        <f>H30+H44</f>
        <v>0</v>
      </c>
      <c r="I48" s="116">
        <f>SUM(E48:H48)</f>
        <v>5238265468.400001</v>
      </c>
      <c r="J48" s="117"/>
    </row>
    <row r="49" spans="2:10" ht="15">
      <c r="B49" s="118"/>
      <c r="C49" s="118"/>
      <c r="D49" s="118"/>
      <c r="E49" s="118"/>
      <c r="F49" s="118"/>
      <c r="G49" s="118"/>
      <c r="H49" s="118"/>
      <c r="I49" s="118"/>
      <c r="J49" s="119"/>
    </row>
    <row r="50" spans="5:10" ht="15">
      <c r="E50" s="120"/>
      <c r="F50" s="120"/>
      <c r="J50" s="97"/>
    </row>
    <row r="51" spans="2:11" ht="15">
      <c r="B51" s="87"/>
      <c r="C51" s="266" t="s">
        <v>55</v>
      </c>
      <c r="D51" s="266"/>
      <c r="E51" s="266"/>
      <c r="F51" s="266"/>
      <c r="G51" s="266"/>
      <c r="H51" s="266"/>
      <c r="I51" s="266"/>
      <c r="J51" s="266"/>
      <c r="K51" s="121"/>
    </row>
    <row r="52" spans="2:11" ht="15">
      <c r="B52" s="87"/>
      <c r="C52" s="121"/>
      <c r="D52" s="122"/>
      <c r="E52" s="123"/>
      <c r="F52" s="123"/>
      <c r="G52" s="87"/>
      <c r="H52" s="124"/>
      <c r="I52" s="122"/>
      <c r="J52" s="123"/>
      <c r="K52" s="123"/>
    </row>
    <row r="53" spans="2:11" ht="15">
      <c r="B53" s="87"/>
      <c r="C53" s="121"/>
      <c r="D53" s="261"/>
      <c r="E53" s="261"/>
      <c r="F53" s="123"/>
      <c r="G53" s="87"/>
      <c r="H53" s="262"/>
      <c r="I53" s="262"/>
      <c r="J53" s="123"/>
      <c r="K53" s="123"/>
    </row>
    <row r="54" spans="2:11" ht="15" customHeight="1">
      <c r="B54" s="87"/>
      <c r="C54" s="125"/>
      <c r="D54" s="126"/>
      <c r="E54" s="126"/>
      <c r="F54" s="123"/>
      <c r="G54" s="123"/>
      <c r="H54" s="126"/>
      <c r="I54" s="126"/>
      <c r="J54" s="98"/>
      <c r="K54" s="123"/>
    </row>
    <row r="55" spans="2:11" ht="15" customHeight="1">
      <c r="B55" s="87"/>
      <c r="C55" s="127"/>
      <c r="D55" s="128"/>
      <c r="E55" s="128"/>
      <c r="F55" s="129"/>
      <c r="G55" s="129"/>
      <c r="H55" s="128"/>
      <c r="I55" s="128"/>
      <c r="J55" s="98"/>
      <c r="K55" s="123"/>
    </row>
    <row r="56" ht="30" customHeight="1"/>
    <row r="57" ht="15"/>
    <row r="58" ht="15"/>
    <row r="59" ht="15"/>
    <row r="60" ht="15"/>
    <row r="61" ht="15"/>
    <row r="62" ht="15" customHeight="1"/>
  </sheetData>
  <sheetProtection/>
  <mergeCells count="38">
    <mergeCell ref="D2:H2"/>
    <mergeCell ref="D3:H3"/>
    <mergeCell ref="D4:H4"/>
    <mergeCell ref="D5:H5"/>
    <mergeCell ref="D6:H6"/>
    <mergeCell ref="C9:D9"/>
    <mergeCell ref="C12:D12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4:D24"/>
    <mergeCell ref="C26:D26"/>
    <mergeCell ref="C27:D27"/>
    <mergeCell ref="C28:D28"/>
    <mergeCell ref="C30:D30"/>
    <mergeCell ref="C32:D32"/>
    <mergeCell ref="C33:D33"/>
    <mergeCell ref="C34:D34"/>
    <mergeCell ref="C35:D35"/>
    <mergeCell ref="C37:D37"/>
    <mergeCell ref="C38:D38"/>
    <mergeCell ref="C39:D39"/>
    <mergeCell ref="C40:D40"/>
    <mergeCell ref="C51:J51"/>
    <mergeCell ref="D53:E53"/>
    <mergeCell ref="H53:I53"/>
    <mergeCell ref="C41:D41"/>
    <mergeCell ref="C42:D42"/>
    <mergeCell ref="C44:D44"/>
    <mergeCell ref="C45:D45"/>
    <mergeCell ref="C46:D46"/>
    <mergeCell ref="C48:D4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4"/>
  <sheetViews>
    <sheetView showGridLines="0" zoomScale="115" zoomScaleNormal="115" zoomScalePageLayoutView="0" workbookViewId="0" topLeftCell="A1">
      <selection activeCell="B8" sqref="B8:H8"/>
    </sheetView>
  </sheetViews>
  <sheetFormatPr defaultColWidth="0" defaultRowHeight="15" zeroHeight="1"/>
  <cols>
    <col min="1" max="1" width="2.71093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9"/>
      <c r="D3" s="275" t="s">
        <v>56</v>
      </c>
      <c r="E3" s="275"/>
      <c r="F3" s="8"/>
      <c r="G3" s="8"/>
      <c r="H3" s="9"/>
    </row>
    <row r="4" spans="2:8" ht="15">
      <c r="B4" s="10"/>
      <c r="D4" s="275" t="s">
        <v>0</v>
      </c>
      <c r="E4" s="275"/>
      <c r="F4" s="8"/>
      <c r="G4" s="8"/>
      <c r="H4" s="9"/>
    </row>
    <row r="5" spans="2:8" ht="15">
      <c r="B5" s="10"/>
      <c r="D5" s="275" t="s">
        <v>57</v>
      </c>
      <c r="E5" s="275"/>
      <c r="F5" s="8"/>
      <c r="G5" s="8"/>
      <c r="H5" s="9"/>
    </row>
    <row r="6" spans="2:7" ht="15">
      <c r="B6" s="10"/>
      <c r="C6" s="11"/>
      <c r="D6" s="275" t="s">
        <v>1</v>
      </c>
      <c r="E6" s="275"/>
      <c r="F6" s="45"/>
      <c r="G6" s="45"/>
    </row>
    <row r="7" spans="2:8" ht="20.25" customHeight="1">
      <c r="B7" s="12"/>
      <c r="C7" s="12"/>
      <c r="D7" s="12"/>
      <c r="E7" s="13"/>
      <c r="F7" s="13"/>
      <c r="G7" s="14"/>
      <c r="H7" s="5"/>
    </row>
    <row r="8" spans="2:8" ht="15">
      <c r="B8" s="215"/>
      <c r="C8" s="270" t="s">
        <v>2</v>
      </c>
      <c r="D8" s="270"/>
      <c r="E8" s="216" t="s">
        <v>3</v>
      </c>
      <c r="F8" s="216" t="s">
        <v>4</v>
      </c>
      <c r="G8" s="217"/>
      <c r="H8" s="217"/>
    </row>
    <row r="9" spans="2:8" ht="15">
      <c r="B9" s="15"/>
      <c r="C9" s="16"/>
      <c r="D9" s="16"/>
      <c r="E9" s="17"/>
      <c r="F9" s="17"/>
      <c r="G9" s="7"/>
      <c r="H9" s="18"/>
    </row>
    <row r="10" spans="2:8" ht="15">
      <c r="B10" s="19"/>
      <c r="C10" s="20"/>
      <c r="D10" s="20"/>
      <c r="E10" s="21"/>
      <c r="F10" s="21"/>
      <c r="G10" s="6"/>
      <c r="H10" s="18"/>
    </row>
    <row r="11" spans="2:8" ht="15">
      <c r="B11" s="22"/>
      <c r="C11" s="273" t="s">
        <v>5</v>
      </c>
      <c r="D11" s="273"/>
      <c r="E11" s="23">
        <v>181690.47</v>
      </c>
      <c r="F11" s="23">
        <v>80688581.5</v>
      </c>
      <c r="G11" s="6"/>
      <c r="H11" s="18"/>
    </row>
    <row r="12" spans="2:8" ht="15">
      <c r="B12" s="24"/>
      <c r="C12" s="25"/>
      <c r="D12" s="26"/>
      <c r="E12" s="27"/>
      <c r="F12" s="27"/>
      <c r="G12" s="6"/>
      <c r="H12" s="18"/>
    </row>
    <row r="13" spans="2:8" ht="15">
      <c r="B13" s="24"/>
      <c r="C13" s="273" t="s">
        <v>7</v>
      </c>
      <c r="D13" s="273"/>
      <c r="E13" s="23">
        <v>141190.47</v>
      </c>
      <c r="F13" s="23">
        <v>39609220.98</v>
      </c>
      <c r="G13" s="6"/>
      <c r="H13" s="18"/>
    </row>
    <row r="14" spans="2:8" ht="15">
      <c r="B14" s="24"/>
      <c r="C14" s="25"/>
      <c r="D14" s="26"/>
      <c r="E14" s="27"/>
      <c r="F14" s="27"/>
      <c r="G14" s="6"/>
      <c r="H14" s="18"/>
    </row>
    <row r="15" spans="2:8" ht="15">
      <c r="B15" s="22"/>
      <c r="C15" s="272" t="s">
        <v>9</v>
      </c>
      <c r="D15" s="272"/>
      <c r="E15" s="42">
        <v>0</v>
      </c>
      <c r="F15" s="42">
        <v>28289821.15</v>
      </c>
      <c r="G15" s="6"/>
      <c r="H15" s="18"/>
    </row>
    <row r="16" spans="2:8" ht="15">
      <c r="B16" s="22"/>
      <c r="C16" s="272" t="s">
        <v>11</v>
      </c>
      <c r="D16" s="272"/>
      <c r="E16" s="42">
        <v>141190.47</v>
      </c>
      <c r="F16" s="42">
        <v>0</v>
      </c>
      <c r="G16" s="6"/>
      <c r="H16" s="18"/>
    </row>
    <row r="17" spans="2:8" ht="15">
      <c r="B17" s="22"/>
      <c r="C17" s="272" t="s">
        <v>13</v>
      </c>
      <c r="D17" s="272"/>
      <c r="E17" s="42">
        <v>0</v>
      </c>
      <c r="F17" s="42">
        <v>11319399.83</v>
      </c>
      <c r="G17" s="6"/>
      <c r="H17" s="18"/>
    </row>
    <row r="18" spans="2:8" ht="15">
      <c r="B18" s="22"/>
      <c r="C18" s="272" t="s">
        <v>15</v>
      </c>
      <c r="D18" s="272"/>
      <c r="E18" s="42">
        <v>0</v>
      </c>
      <c r="F18" s="42">
        <v>0</v>
      </c>
      <c r="G18" s="6"/>
      <c r="H18" s="18"/>
    </row>
    <row r="19" spans="2:8" ht="15">
      <c r="B19" s="22"/>
      <c r="C19" s="272" t="s">
        <v>17</v>
      </c>
      <c r="D19" s="272"/>
      <c r="E19" s="42">
        <v>0</v>
      </c>
      <c r="F19" s="42">
        <v>0</v>
      </c>
      <c r="G19" s="6"/>
      <c r="H19" s="18"/>
    </row>
    <row r="20" spans="2:8" ht="15">
      <c r="B20" s="22"/>
      <c r="C20" s="272" t="s">
        <v>19</v>
      </c>
      <c r="D20" s="272"/>
      <c r="E20" s="42">
        <v>0</v>
      </c>
      <c r="F20" s="42">
        <v>0</v>
      </c>
      <c r="G20" s="6"/>
      <c r="H20" s="18"/>
    </row>
    <row r="21" spans="2:8" ht="15">
      <c r="B21" s="22"/>
      <c r="C21" s="272" t="s">
        <v>21</v>
      </c>
      <c r="D21" s="272"/>
      <c r="E21" s="42">
        <v>0</v>
      </c>
      <c r="F21" s="42">
        <v>0</v>
      </c>
      <c r="G21" s="6"/>
      <c r="H21" s="18"/>
    </row>
    <row r="22" spans="2:8" ht="15">
      <c r="B22" s="24"/>
      <c r="C22" s="25"/>
      <c r="D22" s="26"/>
      <c r="E22" s="27"/>
      <c r="F22" s="27"/>
      <c r="G22" s="6"/>
      <c r="H22" s="18"/>
    </row>
    <row r="23" spans="2:8" ht="15">
      <c r="B23" s="24"/>
      <c r="C23" s="273" t="s">
        <v>24</v>
      </c>
      <c r="D23" s="273"/>
      <c r="E23" s="23">
        <v>40500</v>
      </c>
      <c r="F23" s="23">
        <v>41079360.52</v>
      </c>
      <c r="G23" s="6"/>
      <c r="H23" s="18"/>
    </row>
    <row r="24" spans="2:8" ht="15">
      <c r="B24" s="24"/>
      <c r="C24" s="25"/>
      <c r="D24" s="26"/>
      <c r="E24" s="27"/>
      <c r="F24" s="27"/>
      <c r="G24" s="6"/>
      <c r="H24" s="18"/>
    </row>
    <row r="25" spans="2:8" ht="15">
      <c r="B25" s="22"/>
      <c r="C25" s="272" t="s">
        <v>26</v>
      </c>
      <c r="D25" s="272"/>
      <c r="E25" s="42">
        <v>0</v>
      </c>
      <c r="F25" s="42">
        <v>0</v>
      </c>
      <c r="G25" s="6"/>
      <c r="H25" s="18"/>
    </row>
    <row r="26" spans="2:8" ht="15">
      <c r="B26" s="22"/>
      <c r="C26" s="272" t="s">
        <v>27</v>
      </c>
      <c r="D26" s="272"/>
      <c r="E26" s="42">
        <v>40500</v>
      </c>
      <c r="F26" s="42">
        <v>0</v>
      </c>
      <c r="G26" s="6"/>
      <c r="H26" s="18"/>
    </row>
    <row r="27" spans="2:8" ht="15">
      <c r="B27" s="22"/>
      <c r="C27" s="272" t="s">
        <v>29</v>
      </c>
      <c r="D27" s="272"/>
      <c r="E27" s="42">
        <v>0</v>
      </c>
      <c r="F27" s="42">
        <v>36635040.75</v>
      </c>
      <c r="G27" s="6"/>
      <c r="H27" s="18"/>
    </row>
    <row r="28" spans="2:8" ht="15">
      <c r="B28" s="22"/>
      <c r="C28" s="272" t="s">
        <v>31</v>
      </c>
      <c r="D28" s="272"/>
      <c r="E28" s="42">
        <v>0</v>
      </c>
      <c r="F28" s="42">
        <v>4154319.77</v>
      </c>
      <c r="G28" s="6"/>
      <c r="H28" s="18"/>
    </row>
    <row r="29" spans="2:8" ht="15">
      <c r="B29" s="22"/>
      <c r="C29" s="272" t="s">
        <v>33</v>
      </c>
      <c r="D29" s="272"/>
      <c r="E29" s="42">
        <v>0</v>
      </c>
      <c r="F29" s="42">
        <v>290000</v>
      </c>
      <c r="G29" s="6"/>
      <c r="H29" s="18"/>
    </row>
    <row r="30" spans="2:8" ht="15">
      <c r="B30" s="22"/>
      <c r="C30" s="272" t="s">
        <v>35</v>
      </c>
      <c r="D30" s="272"/>
      <c r="E30" s="42">
        <v>0</v>
      </c>
      <c r="F30" s="42">
        <v>0</v>
      </c>
      <c r="G30" s="6"/>
      <c r="H30" s="18"/>
    </row>
    <row r="31" spans="2:8" ht="15">
      <c r="B31" s="22"/>
      <c r="C31" s="272" t="s">
        <v>37</v>
      </c>
      <c r="D31" s="272"/>
      <c r="E31" s="42">
        <v>0</v>
      </c>
      <c r="F31" s="42">
        <v>0</v>
      </c>
      <c r="G31" s="6"/>
      <c r="H31" s="18"/>
    </row>
    <row r="32" spans="2:8" ht="15">
      <c r="B32" s="22"/>
      <c r="C32" s="272" t="s">
        <v>39</v>
      </c>
      <c r="D32" s="272"/>
      <c r="E32" s="42">
        <v>0</v>
      </c>
      <c r="F32" s="42">
        <v>0</v>
      </c>
      <c r="G32" s="6"/>
      <c r="H32" s="18"/>
    </row>
    <row r="33" spans="2:8" ht="15">
      <c r="B33" s="22"/>
      <c r="C33" s="272" t="s">
        <v>40</v>
      </c>
      <c r="D33" s="272"/>
      <c r="E33" s="42">
        <v>0</v>
      </c>
      <c r="F33" s="42">
        <v>0</v>
      </c>
      <c r="G33" s="6"/>
      <c r="H33" s="18"/>
    </row>
    <row r="34" spans="2:8" ht="15">
      <c r="B34" s="24"/>
      <c r="C34" s="25"/>
      <c r="D34" s="26"/>
      <c r="E34" s="28"/>
      <c r="F34" s="28"/>
      <c r="G34" s="6"/>
      <c r="H34" s="18"/>
    </row>
    <row r="35" spans="2:8" ht="15">
      <c r="B35" s="22"/>
      <c r="C35" s="273" t="s">
        <v>6</v>
      </c>
      <c r="D35" s="273"/>
      <c r="E35" s="23">
        <v>0</v>
      </c>
      <c r="F35" s="23">
        <v>48962770.07</v>
      </c>
      <c r="G35" s="6"/>
      <c r="H35" s="18"/>
    </row>
    <row r="36" spans="2:8" ht="15">
      <c r="B36" s="22"/>
      <c r="C36" s="25"/>
      <c r="D36" s="25"/>
      <c r="E36" s="27"/>
      <c r="F36" s="27"/>
      <c r="G36" s="6"/>
      <c r="H36" s="18"/>
    </row>
    <row r="37" spans="2:8" ht="15">
      <c r="B37" s="22"/>
      <c r="C37" s="273" t="s">
        <v>8</v>
      </c>
      <c r="D37" s="273"/>
      <c r="E37" s="23">
        <v>0</v>
      </c>
      <c r="F37" s="23">
        <v>44020369.18</v>
      </c>
      <c r="G37" s="6"/>
      <c r="H37" s="18"/>
    </row>
    <row r="38" spans="2:8" ht="15">
      <c r="B38" s="22"/>
      <c r="C38" s="25"/>
      <c r="D38" s="25"/>
      <c r="E38" s="27"/>
      <c r="F38" s="27"/>
      <c r="G38" s="6"/>
      <c r="H38" s="18"/>
    </row>
    <row r="39" spans="2:8" ht="15">
      <c r="B39" s="22"/>
      <c r="C39" s="272" t="s">
        <v>10</v>
      </c>
      <c r="D39" s="272"/>
      <c r="E39" s="42">
        <v>0</v>
      </c>
      <c r="F39" s="42">
        <v>21029170.98</v>
      </c>
      <c r="G39" s="6"/>
      <c r="H39" s="18"/>
    </row>
    <row r="40" spans="2:8" ht="15">
      <c r="B40" s="22"/>
      <c r="C40" s="272" t="s">
        <v>12</v>
      </c>
      <c r="D40" s="272"/>
      <c r="E40" s="42">
        <v>0</v>
      </c>
      <c r="F40" s="42">
        <v>22991198.2</v>
      </c>
      <c r="G40" s="6"/>
      <c r="H40" s="18"/>
    </row>
    <row r="41" spans="2:8" ht="15">
      <c r="B41" s="22"/>
      <c r="C41" s="272" t="s">
        <v>14</v>
      </c>
      <c r="D41" s="272"/>
      <c r="E41" s="42">
        <v>0</v>
      </c>
      <c r="F41" s="42">
        <v>0</v>
      </c>
      <c r="G41" s="6"/>
      <c r="H41" s="18"/>
    </row>
    <row r="42" spans="2:8" ht="15">
      <c r="B42" s="22"/>
      <c r="C42" s="272" t="s">
        <v>16</v>
      </c>
      <c r="D42" s="272"/>
      <c r="E42" s="42">
        <v>0</v>
      </c>
      <c r="F42" s="42">
        <v>0</v>
      </c>
      <c r="G42" s="6"/>
      <c r="H42" s="18"/>
    </row>
    <row r="43" spans="2:8" ht="15">
      <c r="B43" s="22"/>
      <c r="C43" s="272" t="s">
        <v>18</v>
      </c>
      <c r="D43" s="272"/>
      <c r="E43" s="42">
        <v>0</v>
      </c>
      <c r="F43" s="42">
        <v>0</v>
      </c>
      <c r="G43" s="6"/>
      <c r="H43" s="18"/>
    </row>
    <row r="44" spans="2:8" ht="15">
      <c r="B44" s="22"/>
      <c r="C44" s="272" t="s">
        <v>20</v>
      </c>
      <c r="D44" s="272"/>
      <c r="E44" s="42">
        <v>0</v>
      </c>
      <c r="F44" s="42">
        <v>0</v>
      </c>
      <c r="G44" s="6"/>
      <c r="H44" s="18"/>
    </row>
    <row r="45" spans="2:8" ht="15">
      <c r="B45" s="22"/>
      <c r="C45" s="272" t="s">
        <v>22</v>
      </c>
      <c r="D45" s="272"/>
      <c r="E45" s="42">
        <v>0</v>
      </c>
      <c r="F45" s="42">
        <v>0</v>
      </c>
      <c r="G45" s="6"/>
      <c r="H45" s="18"/>
    </row>
    <row r="46" spans="2:8" ht="15">
      <c r="B46" s="22"/>
      <c r="C46" s="272" t="s">
        <v>23</v>
      </c>
      <c r="D46" s="272"/>
      <c r="E46" s="42">
        <v>0</v>
      </c>
      <c r="F46" s="42">
        <v>0</v>
      </c>
      <c r="G46" s="6"/>
      <c r="H46" s="18"/>
    </row>
    <row r="47" spans="2:8" ht="15">
      <c r="B47" s="22"/>
      <c r="C47" s="25"/>
      <c r="D47" s="25"/>
      <c r="E47" s="27"/>
      <c r="F47" s="27"/>
      <c r="G47" s="6"/>
      <c r="H47" s="18"/>
    </row>
    <row r="48" spans="2:8" ht="15">
      <c r="B48" s="22"/>
      <c r="C48" s="274" t="s">
        <v>25</v>
      </c>
      <c r="D48" s="274"/>
      <c r="E48" s="23">
        <v>0</v>
      </c>
      <c r="F48" s="23">
        <v>4942400.89</v>
      </c>
      <c r="G48" s="6"/>
      <c r="H48" s="18"/>
    </row>
    <row r="49" spans="2:8" ht="15">
      <c r="B49" s="22"/>
      <c r="C49" s="25"/>
      <c r="D49" s="25"/>
      <c r="E49" s="27"/>
      <c r="F49" s="27"/>
      <c r="G49" s="6"/>
      <c r="H49" s="18"/>
    </row>
    <row r="50" spans="2:8" ht="15">
      <c r="B50" s="22"/>
      <c r="C50" s="272" t="s">
        <v>28</v>
      </c>
      <c r="D50" s="272"/>
      <c r="E50" s="42">
        <v>0</v>
      </c>
      <c r="F50" s="42">
        <v>0</v>
      </c>
      <c r="G50" s="6"/>
      <c r="H50" s="18"/>
    </row>
    <row r="51" spans="2:8" ht="15">
      <c r="B51" s="22"/>
      <c r="C51" s="272" t="s">
        <v>30</v>
      </c>
      <c r="D51" s="272"/>
      <c r="E51" s="42">
        <v>0</v>
      </c>
      <c r="F51" s="42">
        <v>0</v>
      </c>
      <c r="G51" s="6"/>
      <c r="H51" s="18"/>
    </row>
    <row r="52" spans="2:8" ht="15">
      <c r="B52" s="22"/>
      <c r="C52" s="272" t="s">
        <v>32</v>
      </c>
      <c r="D52" s="272"/>
      <c r="E52" s="42">
        <v>0</v>
      </c>
      <c r="F52" s="42">
        <v>4942400.89</v>
      </c>
      <c r="G52" s="6"/>
      <c r="H52" s="18"/>
    </row>
    <row r="53" spans="2:8" ht="15">
      <c r="B53" s="22"/>
      <c r="C53" s="272" t="s">
        <v>34</v>
      </c>
      <c r="D53" s="272"/>
      <c r="E53" s="42">
        <v>0</v>
      </c>
      <c r="F53" s="42">
        <v>0</v>
      </c>
      <c r="G53" s="6"/>
      <c r="H53" s="18"/>
    </row>
    <row r="54" spans="2:8" ht="15">
      <c r="B54" s="22"/>
      <c r="C54" s="272" t="s">
        <v>36</v>
      </c>
      <c r="D54" s="272"/>
      <c r="E54" s="42">
        <v>0</v>
      </c>
      <c r="F54" s="42">
        <v>0</v>
      </c>
      <c r="G54" s="6"/>
      <c r="H54" s="18"/>
    </row>
    <row r="55" spans="2:8" ht="15">
      <c r="B55" s="22"/>
      <c r="C55" s="272" t="s">
        <v>38</v>
      </c>
      <c r="D55" s="272"/>
      <c r="E55" s="42">
        <v>0</v>
      </c>
      <c r="F55" s="42">
        <v>0</v>
      </c>
      <c r="G55" s="6"/>
      <c r="H55" s="18"/>
    </row>
    <row r="56" spans="2:8" ht="15">
      <c r="B56" s="22"/>
      <c r="C56" s="25"/>
      <c r="D56" s="25"/>
      <c r="E56" s="28"/>
      <c r="F56" s="28"/>
      <c r="G56" s="6"/>
      <c r="H56" s="18"/>
    </row>
    <row r="57" spans="2:8" ht="15">
      <c r="B57" s="22"/>
      <c r="C57" s="273" t="s">
        <v>41</v>
      </c>
      <c r="D57" s="273"/>
      <c r="E57" s="23">
        <v>145405359.52</v>
      </c>
      <c r="F57" s="23">
        <v>15935698.42</v>
      </c>
      <c r="G57" s="6"/>
      <c r="H57" s="18"/>
    </row>
    <row r="58" spans="2:8" ht="15">
      <c r="B58" s="22"/>
      <c r="C58" s="25"/>
      <c r="D58" s="25"/>
      <c r="E58" s="27"/>
      <c r="F58" s="27"/>
      <c r="G58" s="6"/>
      <c r="H58" s="18"/>
    </row>
    <row r="59" spans="2:8" ht="15">
      <c r="B59" s="22"/>
      <c r="C59" s="273" t="s">
        <v>42</v>
      </c>
      <c r="D59" s="273"/>
      <c r="E59" s="23">
        <v>0</v>
      </c>
      <c r="F59" s="23">
        <v>0</v>
      </c>
      <c r="G59" s="6"/>
      <c r="H59" s="18"/>
    </row>
    <row r="60" spans="2:8" ht="15">
      <c r="B60" s="24"/>
      <c r="C60" s="272" t="s">
        <v>43</v>
      </c>
      <c r="D60" s="272"/>
      <c r="E60" s="42">
        <v>0</v>
      </c>
      <c r="F60" s="42">
        <v>0</v>
      </c>
      <c r="G60" s="6"/>
      <c r="H60" s="18"/>
    </row>
    <row r="61" spans="2:8" ht="15">
      <c r="B61" s="22"/>
      <c r="C61" s="272" t="s">
        <v>44</v>
      </c>
      <c r="D61" s="272"/>
      <c r="E61" s="42">
        <v>0</v>
      </c>
      <c r="F61" s="42">
        <v>0</v>
      </c>
      <c r="G61" s="6"/>
      <c r="H61" s="18"/>
    </row>
    <row r="62" spans="2:8" ht="15">
      <c r="B62" s="24"/>
      <c r="C62" s="272" t="s">
        <v>45</v>
      </c>
      <c r="D62" s="272"/>
      <c r="E62" s="42">
        <v>0</v>
      </c>
      <c r="F62" s="42">
        <v>0</v>
      </c>
      <c r="G62" s="6"/>
      <c r="H62" s="18"/>
    </row>
    <row r="63" spans="2:8" ht="15">
      <c r="B63" s="22"/>
      <c r="C63" s="25"/>
      <c r="D63" s="25"/>
      <c r="E63" s="27"/>
      <c r="F63" s="27"/>
      <c r="G63" s="6"/>
      <c r="H63" s="18"/>
    </row>
    <row r="64" spans="2:8" ht="15">
      <c r="B64" s="22"/>
      <c r="C64" s="273" t="s">
        <v>46</v>
      </c>
      <c r="D64" s="273"/>
      <c r="E64" s="23">
        <f>SUM(E66:E70)</f>
        <v>145437623</v>
      </c>
      <c r="F64" s="23">
        <v>15935698.42</v>
      </c>
      <c r="G64" s="6"/>
      <c r="H64" s="18"/>
    </row>
    <row r="65" spans="2:8" ht="15">
      <c r="B65" s="22"/>
      <c r="C65" s="25"/>
      <c r="D65" s="25"/>
      <c r="E65" s="27"/>
      <c r="F65" s="27"/>
      <c r="G65" s="6"/>
      <c r="H65" s="18"/>
    </row>
    <row r="66" spans="2:8" ht="15">
      <c r="B66" s="22"/>
      <c r="C66" s="272" t="s">
        <v>47</v>
      </c>
      <c r="D66" s="272"/>
      <c r="E66" s="42">
        <v>0</v>
      </c>
      <c r="F66" s="42">
        <v>15935698.42</v>
      </c>
      <c r="G66" s="6"/>
      <c r="H66" s="18"/>
    </row>
    <row r="67" spans="2:8" ht="15">
      <c r="B67" s="22"/>
      <c r="C67" s="272" t="s">
        <v>48</v>
      </c>
      <c r="D67" s="272"/>
      <c r="E67" s="42">
        <v>145437623</v>
      </c>
      <c r="F67" s="42">
        <v>0</v>
      </c>
      <c r="G67" s="6"/>
      <c r="H67" s="18"/>
    </row>
    <row r="68" spans="2:8" ht="15">
      <c r="B68" s="22"/>
      <c r="C68" s="272" t="s">
        <v>49</v>
      </c>
      <c r="D68" s="272"/>
      <c r="E68" s="42">
        <v>0</v>
      </c>
      <c r="F68" s="42">
        <v>0</v>
      </c>
      <c r="G68" s="6"/>
      <c r="H68" s="18"/>
    </row>
    <row r="69" spans="2:8" ht="15">
      <c r="B69" s="22"/>
      <c r="C69" s="272" t="s">
        <v>50</v>
      </c>
      <c r="D69" s="272"/>
      <c r="E69" s="42">
        <v>0</v>
      </c>
      <c r="F69" s="42">
        <v>0</v>
      </c>
      <c r="G69" s="6"/>
      <c r="H69" s="18"/>
    </row>
    <row r="70" spans="2:8" ht="15">
      <c r="B70" s="22"/>
      <c r="C70" s="272" t="s">
        <v>51</v>
      </c>
      <c r="D70" s="272"/>
      <c r="E70" s="42">
        <v>0</v>
      </c>
      <c r="F70" s="42">
        <v>0</v>
      </c>
      <c r="G70" s="6"/>
      <c r="H70" s="18"/>
    </row>
    <row r="71" spans="2:8" ht="15">
      <c r="B71" s="24"/>
      <c r="C71" s="25"/>
      <c r="D71" s="25"/>
      <c r="E71" s="27"/>
      <c r="F71" s="27"/>
      <c r="G71" s="6"/>
      <c r="H71" s="18"/>
    </row>
    <row r="72" spans="2:8" ht="15">
      <c r="B72" s="22"/>
      <c r="C72" s="273" t="s">
        <v>52</v>
      </c>
      <c r="D72" s="273"/>
      <c r="E72" s="23">
        <v>0</v>
      </c>
      <c r="F72" s="23">
        <v>0</v>
      </c>
      <c r="G72" s="6"/>
      <c r="H72" s="18"/>
    </row>
    <row r="73" spans="2:8" ht="24" customHeight="1">
      <c r="B73" s="24"/>
      <c r="C73" s="25"/>
      <c r="D73" s="25"/>
      <c r="E73" s="27"/>
      <c r="F73" s="27"/>
      <c r="G73" s="6"/>
      <c r="H73" s="18"/>
    </row>
    <row r="74" spans="2:8" ht="15">
      <c r="B74" s="22"/>
      <c r="C74" s="272" t="s">
        <v>53</v>
      </c>
      <c r="D74" s="272"/>
      <c r="E74" s="42">
        <v>0</v>
      </c>
      <c r="F74" s="42">
        <v>0</v>
      </c>
      <c r="G74" s="6"/>
      <c r="H74" s="18"/>
    </row>
    <row r="75" spans="2:8" ht="15">
      <c r="B75" s="22"/>
      <c r="C75" s="272" t="s">
        <v>54</v>
      </c>
      <c r="D75" s="272"/>
      <c r="E75" s="42">
        <v>0</v>
      </c>
      <c r="F75" s="42">
        <v>0</v>
      </c>
      <c r="G75" s="6"/>
      <c r="H75" s="18"/>
    </row>
    <row r="76" spans="2:8" ht="15">
      <c r="B76" s="29"/>
      <c r="C76" s="30"/>
      <c r="D76" s="30"/>
      <c r="E76" s="30"/>
      <c r="F76" s="30"/>
      <c r="G76" s="31"/>
      <c r="H76" s="32"/>
    </row>
    <row r="77" spans="2:8" ht="15">
      <c r="B77" s="33"/>
      <c r="C77" s="30"/>
      <c r="D77" s="34"/>
      <c r="E77" s="35"/>
      <c r="F77" s="36"/>
      <c r="G77" s="36"/>
      <c r="H77" s="36"/>
    </row>
    <row r="78" spans="2:8" ht="15">
      <c r="B78" s="5"/>
      <c r="D78" s="37"/>
      <c r="E78" s="38"/>
      <c r="F78" s="39"/>
      <c r="G78" s="39"/>
      <c r="H78" s="39"/>
    </row>
    <row r="79" spans="3:7" ht="15">
      <c r="C79" s="271" t="s">
        <v>55</v>
      </c>
      <c r="D79" s="271"/>
      <c r="E79" s="271"/>
      <c r="F79" s="271"/>
      <c r="G79" s="271"/>
    </row>
    <row r="80" spans="3:6" ht="15">
      <c r="C80" s="37"/>
      <c r="D80" s="38"/>
      <c r="E80" s="39"/>
      <c r="F80" s="39"/>
    </row>
    <row r="81" spans="3:6" ht="15">
      <c r="C81" s="37"/>
      <c r="D81" s="43"/>
      <c r="E81" s="276"/>
      <c r="F81" s="276"/>
    </row>
    <row r="82" spans="3:7" ht="15" customHeight="1">
      <c r="C82" s="46"/>
      <c r="E82" s="46"/>
      <c r="F82" s="46"/>
      <c r="G82" s="39"/>
    </row>
    <row r="83" spans="3:7" ht="15" customHeight="1">
      <c r="C83" s="44"/>
      <c r="E83" s="47"/>
      <c r="F83" s="47"/>
      <c r="G83" s="40"/>
    </row>
    <row r="84" spans="2:7" ht="30" customHeight="1">
      <c r="B84" s="41"/>
      <c r="G84" s="6"/>
    </row>
    <row r="85" ht="15"/>
    <row r="86" ht="15"/>
    <row r="87" ht="15"/>
  </sheetData>
  <sheetProtection/>
  <mergeCells count="57">
    <mergeCell ref="E81:F81"/>
    <mergeCell ref="C18:D18"/>
    <mergeCell ref="C42:D42"/>
    <mergeCell ref="C15:D15"/>
    <mergeCell ref="C21:D21"/>
    <mergeCell ref="C45:D45"/>
    <mergeCell ref="C40:D40"/>
    <mergeCell ref="C41:D41"/>
    <mergeCell ref="C17:D17"/>
    <mergeCell ref="C35:D35"/>
    <mergeCell ref="D4:E4"/>
    <mergeCell ref="D5:E5"/>
    <mergeCell ref="D6:E6"/>
    <mergeCell ref="C16:D16"/>
    <mergeCell ref="C11:D11"/>
    <mergeCell ref="C13:D13"/>
    <mergeCell ref="D3:E3"/>
    <mergeCell ref="C8:D8"/>
    <mergeCell ref="C57:D57"/>
    <mergeCell ref="C27:D27"/>
    <mergeCell ref="C19:D19"/>
    <mergeCell ref="C43:D43"/>
    <mergeCell ref="C51:D51"/>
    <mergeCell ref="C29:D29"/>
    <mergeCell ref="C46:D46"/>
    <mergeCell ref="C20:D20"/>
    <mergeCell ref="C23:D23"/>
    <mergeCell ref="C25:D25"/>
    <mergeCell ref="C39:D39"/>
    <mergeCell ref="C53:D53"/>
    <mergeCell ref="C26:D26"/>
    <mergeCell ref="C28:D28"/>
    <mergeCell ref="C37:D37"/>
    <mergeCell ref="C30:D30"/>
    <mergeCell ref="C50:D50"/>
    <mergeCell ref="C33:D33"/>
    <mergeCell ref="C44:D44"/>
    <mergeCell ref="C31:D31"/>
    <mergeCell ref="C52:D52"/>
    <mergeCell ref="C48:D48"/>
    <mergeCell ref="C55:D55"/>
    <mergeCell ref="C32:D32"/>
    <mergeCell ref="C74:D74"/>
    <mergeCell ref="C59:D59"/>
    <mergeCell ref="C60:D60"/>
    <mergeCell ref="C61:D61"/>
    <mergeCell ref="C66:D66"/>
    <mergeCell ref="C54:D54"/>
    <mergeCell ref="C79:G79"/>
    <mergeCell ref="C75:D75"/>
    <mergeCell ref="C72:D72"/>
    <mergeCell ref="C62:D62"/>
    <mergeCell ref="C64:D64"/>
    <mergeCell ref="C67:D67"/>
    <mergeCell ref="C68:D68"/>
    <mergeCell ref="C69:D69"/>
    <mergeCell ref="C70:D7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zoomScale="120" zoomScaleNormal="120" zoomScalePageLayoutView="0" workbookViewId="0" topLeftCell="A1">
      <selection activeCell="B1" sqref="B1"/>
    </sheetView>
  </sheetViews>
  <sheetFormatPr defaultColWidth="0.42578125" defaultRowHeight="15"/>
  <cols>
    <col min="1" max="1" width="3.421875" style="172" customWidth="1"/>
    <col min="2" max="2" width="28.421875" style="172" customWidth="1"/>
    <col min="3" max="3" width="63.7109375" style="48" customWidth="1"/>
    <col min="4" max="4" width="18.7109375" style="182" customWidth="1"/>
    <col min="5" max="5" width="9.140625" style="48" customWidth="1"/>
    <col min="6" max="253" width="2.00390625" style="48" hidden="1" customWidth="1"/>
    <col min="254" max="255" width="0.9921875" style="48" hidden="1" customWidth="1"/>
    <col min="256" max="16384" width="0.42578125" style="48" customWidth="1"/>
  </cols>
  <sheetData>
    <row r="1" ht="19.5" customHeight="1"/>
    <row r="2" spans="2:4" ht="29.25" customHeight="1">
      <c r="B2" s="258"/>
      <c r="C2" s="258"/>
      <c r="D2" s="258"/>
    </row>
    <row r="3" spans="2:4" ht="12">
      <c r="B3" s="258" t="s">
        <v>56</v>
      </c>
      <c r="C3" s="258"/>
      <c r="D3" s="258"/>
    </row>
    <row r="4" spans="2:4" ht="12">
      <c r="B4" s="258" t="s">
        <v>292</v>
      </c>
      <c r="C4" s="258"/>
      <c r="D4" s="258"/>
    </row>
    <row r="5" spans="2:4" ht="12">
      <c r="B5" s="258" t="s">
        <v>57</v>
      </c>
      <c r="C5" s="258"/>
      <c r="D5" s="258"/>
    </row>
    <row r="6" spans="2:4" ht="12">
      <c r="B6" s="258" t="s">
        <v>1</v>
      </c>
      <c r="C6" s="258"/>
      <c r="D6" s="258"/>
    </row>
    <row r="7" spans="1:4" ht="15" customHeight="1">
      <c r="A7" s="173"/>
      <c r="B7" s="283" t="s">
        <v>293</v>
      </c>
      <c r="C7" s="283"/>
      <c r="D7" s="283"/>
    </row>
    <row r="8" spans="2:4" ht="12">
      <c r="B8" s="283"/>
      <c r="C8" s="283"/>
      <c r="D8" s="283"/>
    </row>
    <row r="9" spans="2:4" ht="54" customHeight="1">
      <c r="B9" s="284"/>
      <c r="C9" s="284"/>
      <c r="D9" s="284"/>
    </row>
    <row r="10" spans="1:4" ht="15" customHeight="1">
      <c r="A10" s="174"/>
      <c r="B10" s="212" t="s">
        <v>294</v>
      </c>
      <c r="C10" s="213" t="s">
        <v>2</v>
      </c>
      <c r="D10" s="214" t="s">
        <v>295</v>
      </c>
    </row>
    <row r="11" spans="2:4" ht="12">
      <c r="B11" s="277" t="s">
        <v>367</v>
      </c>
      <c r="C11" s="278"/>
      <c r="D11" s="279"/>
    </row>
    <row r="12" spans="1:4" ht="12">
      <c r="A12" s="175"/>
      <c r="B12" s="280"/>
      <c r="C12" s="281"/>
      <c r="D12" s="282"/>
    </row>
    <row r="13" spans="1:4" ht="12">
      <c r="A13" s="175"/>
      <c r="B13" s="280"/>
      <c r="C13" s="281"/>
      <c r="D13" s="282"/>
    </row>
    <row r="14" spans="1:4" ht="12">
      <c r="A14" s="175"/>
      <c r="B14" s="280"/>
      <c r="C14" s="281"/>
      <c r="D14" s="282"/>
    </row>
    <row r="15" spans="1:4" ht="12">
      <c r="A15" s="175"/>
      <c r="B15" s="280"/>
      <c r="C15" s="281"/>
      <c r="D15" s="282"/>
    </row>
    <row r="16" spans="1:4" ht="12">
      <c r="A16" s="175"/>
      <c r="B16" s="280"/>
      <c r="C16" s="281"/>
      <c r="D16" s="282"/>
    </row>
    <row r="17" spans="1:4" ht="12.75" thickBot="1">
      <c r="A17" s="175"/>
      <c r="B17" s="176"/>
      <c r="C17" s="177"/>
      <c r="D17" s="178"/>
    </row>
    <row r="18" spans="1:4" ht="12.75" thickTop="1">
      <c r="A18" s="175"/>
      <c r="B18" s="179"/>
      <c r="C18" s="180" t="s">
        <v>109</v>
      </c>
      <c r="D18" s="181"/>
    </row>
    <row r="19" ht="12">
      <c r="A19" s="175"/>
    </row>
    <row r="20" spans="2:3" ht="12">
      <c r="B20" s="183" t="s">
        <v>55</v>
      </c>
      <c r="C20" s="76"/>
    </row>
    <row r="23" spans="2:3" ht="12">
      <c r="B23" s="183"/>
      <c r="C23" s="78"/>
    </row>
    <row r="24" spans="2:3" ht="12">
      <c r="B24" s="183"/>
      <c r="C24" s="80"/>
    </row>
  </sheetData>
  <sheetProtection/>
  <mergeCells count="7">
    <mergeCell ref="B11:D16"/>
    <mergeCell ref="B2:D2"/>
    <mergeCell ref="B3:D3"/>
    <mergeCell ref="B4:D4"/>
    <mergeCell ref="B5:D5"/>
    <mergeCell ref="B6:D6"/>
    <mergeCell ref="B7:D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zoomScalePageLayoutView="0" workbookViewId="0" topLeftCell="A7">
      <selection activeCell="J10" sqref="J10:J11"/>
    </sheetView>
  </sheetViews>
  <sheetFormatPr defaultColWidth="0" defaultRowHeight="15" customHeight="1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87"/>
      <c r="C1" s="88"/>
      <c r="D1" s="302"/>
      <c r="E1" s="302"/>
      <c r="F1" s="302"/>
      <c r="G1" s="303"/>
      <c r="H1" s="303"/>
      <c r="I1" s="303"/>
      <c r="J1" s="184"/>
      <c r="K1" s="303"/>
      <c r="L1" s="303"/>
      <c r="M1" s="87"/>
      <c r="N1" s="87"/>
    </row>
    <row r="2" spans="2:14" ht="9" customHeight="1">
      <c r="B2" s="87"/>
      <c r="C2" s="88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5">
      <c r="B3" s="87"/>
      <c r="C3" s="89"/>
      <c r="D3" s="269"/>
      <c r="E3" s="269"/>
      <c r="F3" s="269"/>
      <c r="G3" s="269"/>
      <c r="H3" s="269"/>
      <c r="I3" s="89"/>
      <c r="J3" s="89"/>
      <c r="K3" s="87"/>
      <c r="L3" s="87"/>
      <c r="M3" s="87"/>
      <c r="N3" s="87"/>
    </row>
    <row r="4" spans="2:14" ht="15">
      <c r="B4" s="87"/>
      <c r="C4" s="89"/>
      <c r="D4" s="269" t="s">
        <v>56</v>
      </c>
      <c r="E4" s="269"/>
      <c r="F4" s="269"/>
      <c r="G4" s="269"/>
      <c r="H4" s="269"/>
      <c r="I4" s="89"/>
      <c r="J4" s="89"/>
      <c r="K4" s="87"/>
      <c r="L4" s="87"/>
      <c r="M4" s="87"/>
      <c r="N4" s="87"/>
    </row>
    <row r="5" spans="2:14" ht="15">
      <c r="B5" s="87"/>
      <c r="C5" s="89"/>
      <c r="D5" s="269" t="s">
        <v>296</v>
      </c>
      <c r="E5" s="269"/>
      <c r="F5" s="269"/>
      <c r="G5" s="269"/>
      <c r="H5" s="269"/>
      <c r="I5" s="89"/>
      <c r="J5" s="89"/>
      <c r="K5" s="87"/>
      <c r="L5" s="87"/>
      <c r="M5" s="87"/>
      <c r="N5" s="87"/>
    </row>
    <row r="6" spans="2:14" ht="15">
      <c r="B6" s="87"/>
      <c r="C6" s="89"/>
      <c r="D6" s="269" t="s">
        <v>57</v>
      </c>
      <c r="E6" s="269"/>
      <c r="F6" s="269"/>
      <c r="G6" s="269"/>
      <c r="H6" s="269"/>
      <c r="I6" s="89"/>
      <c r="J6" s="89"/>
      <c r="K6" s="87"/>
      <c r="L6" s="87"/>
      <c r="M6" s="87"/>
      <c r="N6" s="87"/>
    </row>
    <row r="7" spans="2:14" ht="15">
      <c r="B7" s="90"/>
      <c r="C7" s="91"/>
      <c r="D7" s="269" t="s">
        <v>1</v>
      </c>
      <c r="E7" s="269"/>
      <c r="F7" s="269"/>
      <c r="G7" s="269"/>
      <c r="H7" s="269"/>
      <c r="I7" s="185"/>
      <c r="J7" s="92"/>
      <c r="K7" s="92"/>
      <c r="L7" s="92"/>
      <c r="M7" s="92"/>
      <c r="N7" s="92"/>
    </row>
    <row r="8" spans="2:14" ht="9.75" customHeight="1">
      <c r="B8" s="297"/>
      <c r="C8" s="297"/>
      <c r="D8" s="297"/>
      <c r="E8" s="297"/>
      <c r="F8" s="297"/>
      <c r="G8" s="297"/>
      <c r="H8" s="297"/>
      <c r="I8" s="297"/>
      <c r="J8" s="297"/>
      <c r="K8" s="87"/>
      <c r="L8" s="87"/>
      <c r="M8" s="87"/>
      <c r="N8" s="87"/>
    </row>
    <row r="9" spans="2:14" ht="8.25" customHeight="1">
      <c r="B9" s="297"/>
      <c r="C9" s="297"/>
      <c r="D9" s="297"/>
      <c r="E9" s="297"/>
      <c r="F9" s="297"/>
      <c r="G9" s="297"/>
      <c r="H9" s="297"/>
      <c r="I9" s="297"/>
      <c r="J9" s="297"/>
      <c r="K9" s="87"/>
      <c r="L9" s="87"/>
      <c r="M9" s="87"/>
      <c r="N9" s="87"/>
    </row>
    <row r="10" spans="2:14" ht="15">
      <c r="B10" s="204"/>
      <c r="C10" s="298" t="s">
        <v>2</v>
      </c>
      <c r="D10" s="298"/>
      <c r="E10" s="205" t="s">
        <v>297</v>
      </c>
      <c r="F10" s="205" t="s">
        <v>298</v>
      </c>
      <c r="G10" s="206" t="s">
        <v>299</v>
      </c>
      <c r="H10" s="206" t="s">
        <v>300</v>
      </c>
      <c r="I10" s="206" t="s">
        <v>301</v>
      </c>
      <c r="J10" s="210"/>
      <c r="K10" s="186"/>
      <c r="L10" s="186"/>
      <c r="M10" s="186"/>
      <c r="N10" s="186"/>
    </row>
    <row r="11" spans="2:14" ht="15">
      <c r="B11" s="207"/>
      <c r="C11" s="299"/>
      <c r="D11" s="299"/>
      <c r="E11" s="208">
        <v>1</v>
      </c>
      <c r="F11" s="208">
        <v>2</v>
      </c>
      <c r="G11" s="209">
        <v>3</v>
      </c>
      <c r="H11" s="209" t="s">
        <v>302</v>
      </c>
      <c r="I11" s="209" t="s">
        <v>303</v>
      </c>
      <c r="J11" s="211"/>
      <c r="K11" s="186"/>
      <c r="L11" s="186"/>
      <c r="M11" s="186"/>
      <c r="N11" s="186"/>
    </row>
    <row r="12" spans="2:14" ht="6" customHeight="1">
      <c r="B12" s="300"/>
      <c r="C12" s="297"/>
      <c r="D12" s="297"/>
      <c r="E12" s="297"/>
      <c r="F12" s="297"/>
      <c r="G12" s="297"/>
      <c r="H12" s="297"/>
      <c r="I12" s="297"/>
      <c r="J12" s="301"/>
      <c r="K12" s="87"/>
      <c r="L12" s="87"/>
      <c r="M12" s="87"/>
      <c r="N12" s="87"/>
    </row>
    <row r="13" spans="2:14" ht="10.5" customHeight="1">
      <c r="B13" s="294"/>
      <c r="C13" s="295"/>
      <c r="D13" s="295"/>
      <c r="E13" s="295"/>
      <c r="F13" s="295"/>
      <c r="G13" s="295"/>
      <c r="H13" s="295"/>
      <c r="I13" s="295"/>
      <c r="J13" s="296"/>
      <c r="K13" s="87"/>
      <c r="L13" s="87"/>
      <c r="M13" s="87"/>
      <c r="N13" s="87"/>
    </row>
    <row r="14" spans="2:14" ht="15">
      <c r="B14" s="104"/>
      <c r="C14" s="286" t="s">
        <v>5</v>
      </c>
      <c r="D14" s="286"/>
      <c r="E14" s="187"/>
      <c r="F14" s="187"/>
      <c r="G14" s="187"/>
      <c r="H14" s="187"/>
      <c r="I14" s="187"/>
      <c r="J14" s="188"/>
      <c r="K14" s="87"/>
      <c r="L14" s="87"/>
      <c r="M14" s="87"/>
      <c r="N14" s="87"/>
    </row>
    <row r="15" spans="2:14" ht="15">
      <c r="B15" s="104"/>
      <c r="C15" s="189"/>
      <c r="D15" s="189"/>
      <c r="E15" s="187"/>
      <c r="F15" s="187"/>
      <c r="G15" s="187"/>
      <c r="H15" s="187"/>
      <c r="I15" s="187"/>
      <c r="J15" s="188"/>
      <c r="K15" s="87"/>
      <c r="L15" s="87"/>
      <c r="M15" s="87"/>
      <c r="N15" s="87"/>
    </row>
    <row r="16" spans="2:14" ht="15">
      <c r="B16" s="190"/>
      <c r="C16" s="293" t="s">
        <v>7</v>
      </c>
      <c r="D16" s="293"/>
      <c r="E16" s="191">
        <f>SUM(E18:E24)</f>
        <v>414056893.41</v>
      </c>
      <c r="F16" s="191">
        <f>SUM(F18:F24)</f>
        <v>4049924745.12</v>
      </c>
      <c r="G16" s="191">
        <f>SUM(G18:G24)</f>
        <v>4010456714.6099997</v>
      </c>
      <c r="H16" s="191">
        <f>SUM(H18:H24)</f>
        <v>453524923.91999996</v>
      </c>
      <c r="I16" s="191">
        <f>SUM(I18:I24)</f>
        <v>39468030.509999976</v>
      </c>
      <c r="J16" s="192"/>
      <c r="K16" s="87"/>
      <c r="L16" s="87"/>
      <c r="M16" s="87"/>
      <c r="N16" s="87"/>
    </row>
    <row r="17" spans="2:15" ht="15">
      <c r="B17" s="95"/>
      <c r="C17" s="88"/>
      <c r="D17" s="88"/>
      <c r="E17" s="193"/>
      <c r="F17" s="193"/>
      <c r="G17" s="193"/>
      <c r="H17" s="193"/>
      <c r="I17" s="193"/>
      <c r="J17" s="194"/>
      <c r="K17" s="87"/>
      <c r="L17" s="87"/>
      <c r="M17" s="87"/>
      <c r="N17" s="87"/>
      <c r="O17" s="87"/>
    </row>
    <row r="18" spans="2:15" ht="15">
      <c r="B18" s="95"/>
      <c r="C18" s="285" t="s">
        <v>9</v>
      </c>
      <c r="D18" s="285"/>
      <c r="E18" s="195">
        <v>168578376.7</v>
      </c>
      <c r="F18" s="195">
        <v>2939602698</v>
      </c>
      <c r="G18" s="195">
        <v>2911312876.85</v>
      </c>
      <c r="H18" s="196">
        <f>E18+F18-G18</f>
        <v>196868197.8499999</v>
      </c>
      <c r="I18" s="196">
        <f>H18-E18</f>
        <v>28289821.149999917</v>
      </c>
      <c r="J18" s="194"/>
      <c r="K18" s="87"/>
      <c r="L18" s="87"/>
      <c r="M18" s="87"/>
      <c r="N18" s="87"/>
      <c r="O18" s="87"/>
    </row>
    <row r="19" spans="2:15" ht="15">
      <c r="B19" s="95"/>
      <c r="C19" s="285" t="s">
        <v>11</v>
      </c>
      <c r="D19" s="285"/>
      <c r="E19" s="195">
        <v>242903810.15</v>
      </c>
      <c r="F19" s="195">
        <v>1090715661.32</v>
      </c>
      <c r="G19" s="195">
        <v>1090856851.79</v>
      </c>
      <c r="H19" s="196">
        <f aca="true" t="shared" si="0" ref="H19:H24">E19+F19-G19</f>
        <v>242762619.68000007</v>
      </c>
      <c r="I19" s="196">
        <f aca="true" t="shared" si="1" ref="I19:I24">H19-E19</f>
        <v>-141190.4699999392</v>
      </c>
      <c r="J19" s="194"/>
      <c r="K19" s="87"/>
      <c r="L19" s="87"/>
      <c r="M19" s="87"/>
      <c r="N19" s="87"/>
      <c r="O19" s="87"/>
    </row>
    <row r="20" spans="2:15" ht="15">
      <c r="B20" s="95"/>
      <c r="C20" s="285" t="s">
        <v>13</v>
      </c>
      <c r="D20" s="285"/>
      <c r="E20" s="195">
        <v>2574706.56</v>
      </c>
      <c r="F20" s="195">
        <v>19606385.8</v>
      </c>
      <c r="G20" s="195">
        <v>8286985.97</v>
      </c>
      <c r="H20" s="196">
        <f t="shared" si="0"/>
        <v>13894106.39</v>
      </c>
      <c r="I20" s="196">
        <f t="shared" si="1"/>
        <v>11319399.83</v>
      </c>
      <c r="J20" s="194"/>
      <c r="K20" s="87"/>
      <c r="L20" s="87"/>
      <c r="M20" s="87"/>
      <c r="N20" s="87"/>
      <c r="O20" s="87"/>
    </row>
    <row r="21" spans="2:15" ht="15">
      <c r="B21" s="95"/>
      <c r="C21" s="285" t="s">
        <v>15</v>
      </c>
      <c r="D21" s="285"/>
      <c r="E21" s="195">
        <v>0</v>
      </c>
      <c r="F21" s="195">
        <v>0</v>
      </c>
      <c r="G21" s="195">
        <v>0</v>
      </c>
      <c r="H21" s="196">
        <f t="shared" si="0"/>
        <v>0</v>
      </c>
      <c r="I21" s="196">
        <f t="shared" si="1"/>
        <v>0</v>
      </c>
      <c r="J21" s="194"/>
      <c r="K21" s="87"/>
      <c r="L21" s="87"/>
      <c r="M21" s="87"/>
      <c r="N21" s="87"/>
      <c r="O21" s="87" t="s">
        <v>105</v>
      </c>
    </row>
    <row r="22" spans="2:15" ht="15">
      <c r="B22" s="95"/>
      <c r="C22" s="285" t="s">
        <v>17</v>
      </c>
      <c r="D22" s="285"/>
      <c r="E22" s="195">
        <v>0</v>
      </c>
      <c r="F22" s="195">
        <v>0</v>
      </c>
      <c r="G22" s="195">
        <v>0</v>
      </c>
      <c r="H22" s="196">
        <f t="shared" si="0"/>
        <v>0</v>
      </c>
      <c r="I22" s="196">
        <f t="shared" si="1"/>
        <v>0</v>
      </c>
      <c r="J22" s="194"/>
      <c r="K22" s="87"/>
      <c r="L22" s="87"/>
      <c r="M22" s="87"/>
      <c r="N22" s="87"/>
      <c r="O22" s="87"/>
    </row>
    <row r="23" spans="2:15" ht="15">
      <c r="B23" s="95"/>
      <c r="C23" s="285" t="s">
        <v>19</v>
      </c>
      <c r="D23" s="285"/>
      <c r="E23" s="195">
        <v>0</v>
      </c>
      <c r="F23" s="195">
        <v>0</v>
      </c>
      <c r="G23" s="195">
        <v>0</v>
      </c>
      <c r="H23" s="196">
        <f t="shared" si="0"/>
        <v>0</v>
      </c>
      <c r="I23" s="196">
        <f t="shared" si="1"/>
        <v>0</v>
      </c>
      <c r="J23" s="194"/>
      <c r="K23" s="87"/>
      <c r="L23" s="87"/>
      <c r="M23" s="87" t="s">
        <v>105</v>
      </c>
      <c r="N23" s="87"/>
      <c r="O23" s="87"/>
    </row>
    <row r="24" spans="2:10" ht="15">
      <c r="B24" s="95"/>
      <c r="C24" s="285" t="s">
        <v>21</v>
      </c>
      <c r="D24" s="285"/>
      <c r="E24" s="195">
        <v>0</v>
      </c>
      <c r="F24" s="195">
        <v>0</v>
      </c>
      <c r="G24" s="195">
        <v>0</v>
      </c>
      <c r="H24" s="196">
        <f t="shared" si="0"/>
        <v>0</v>
      </c>
      <c r="I24" s="196">
        <f t="shared" si="1"/>
        <v>0</v>
      </c>
      <c r="J24" s="194"/>
    </row>
    <row r="25" spans="2:10" ht="15">
      <c r="B25" s="95"/>
      <c r="C25" s="197"/>
      <c r="D25" s="197"/>
      <c r="E25" s="198"/>
      <c r="F25" s="198"/>
      <c r="G25" s="198"/>
      <c r="H25" s="198"/>
      <c r="I25" s="198"/>
      <c r="J25" s="194"/>
    </row>
    <row r="26" spans="2:10" ht="15">
      <c r="B26" s="190"/>
      <c r="C26" s="293" t="s">
        <v>24</v>
      </c>
      <c r="D26" s="293"/>
      <c r="E26" s="191">
        <f>SUM(E28:E36)</f>
        <v>5574127057.379999</v>
      </c>
      <c r="F26" s="191">
        <f>SUM(F28:F36)</f>
        <v>41259360.52</v>
      </c>
      <c r="G26" s="191">
        <f>SUM(G28:G36)</f>
        <v>220500</v>
      </c>
      <c r="H26" s="191">
        <f>SUM(H28:H36)</f>
        <v>5615165917.9</v>
      </c>
      <c r="I26" s="191">
        <f>SUM(I28:I36)</f>
        <v>41038860.51999998</v>
      </c>
      <c r="J26" s="192"/>
    </row>
    <row r="27" spans="2:10" ht="15">
      <c r="B27" s="95"/>
      <c r="C27" s="88"/>
      <c r="D27" s="197"/>
      <c r="E27" s="193"/>
      <c r="F27" s="193"/>
      <c r="G27" s="193"/>
      <c r="H27" s="193"/>
      <c r="I27" s="193"/>
      <c r="J27" s="194"/>
    </row>
    <row r="28" spans="2:10" ht="15">
      <c r="B28" s="95"/>
      <c r="C28" s="285" t="s">
        <v>26</v>
      </c>
      <c r="D28" s="285"/>
      <c r="E28" s="195">
        <v>0</v>
      </c>
      <c r="F28" s="195">
        <v>0</v>
      </c>
      <c r="G28" s="195">
        <v>0</v>
      </c>
      <c r="H28" s="196">
        <f>E28+F28-G28</f>
        <v>0</v>
      </c>
      <c r="I28" s="196">
        <f>H28-E28</f>
        <v>0</v>
      </c>
      <c r="J28" s="194"/>
    </row>
    <row r="29" spans="2:10" ht="15">
      <c r="B29" s="95"/>
      <c r="C29" s="285" t="s">
        <v>27</v>
      </c>
      <c r="D29" s="285"/>
      <c r="E29" s="195">
        <v>264704.67</v>
      </c>
      <c r="F29" s="195">
        <v>180000</v>
      </c>
      <c r="G29" s="195">
        <v>220500</v>
      </c>
      <c r="H29" s="196">
        <f aca="true" t="shared" si="2" ref="H29:H36">E29+F29-G29</f>
        <v>224204.66999999998</v>
      </c>
      <c r="I29" s="196">
        <f aca="true" t="shared" si="3" ref="I29:I35">H29-E29</f>
        <v>-40500</v>
      </c>
      <c r="J29" s="194"/>
    </row>
    <row r="30" spans="2:10" ht="15">
      <c r="B30" s="95"/>
      <c r="C30" s="285" t="s">
        <v>29</v>
      </c>
      <c r="D30" s="285"/>
      <c r="E30" s="195">
        <v>5223650544.11</v>
      </c>
      <c r="F30" s="195">
        <v>36635040.75</v>
      </c>
      <c r="G30" s="195">
        <v>0</v>
      </c>
      <c r="H30" s="196">
        <f t="shared" si="2"/>
        <v>5260285584.86</v>
      </c>
      <c r="I30" s="196">
        <f t="shared" si="3"/>
        <v>36635040.75</v>
      </c>
      <c r="J30" s="194"/>
    </row>
    <row r="31" spans="2:10" ht="15">
      <c r="B31" s="95"/>
      <c r="C31" s="285" t="s">
        <v>304</v>
      </c>
      <c r="D31" s="285"/>
      <c r="E31" s="195">
        <v>312477138.24</v>
      </c>
      <c r="F31" s="195">
        <v>4154319.77</v>
      </c>
      <c r="G31" s="195">
        <v>0</v>
      </c>
      <c r="H31" s="196">
        <f t="shared" si="2"/>
        <v>316631458.01</v>
      </c>
      <c r="I31" s="196">
        <f t="shared" si="3"/>
        <v>4154319.769999981</v>
      </c>
      <c r="J31" s="194"/>
    </row>
    <row r="32" spans="2:10" ht="15">
      <c r="B32" s="95"/>
      <c r="C32" s="285" t="s">
        <v>33</v>
      </c>
      <c r="D32" s="285"/>
      <c r="E32" s="195">
        <v>9609718.16</v>
      </c>
      <c r="F32" s="195">
        <v>290000</v>
      </c>
      <c r="G32" s="195">
        <v>0</v>
      </c>
      <c r="H32" s="196">
        <f t="shared" si="2"/>
        <v>9899718.16</v>
      </c>
      <c r="I32" s="196">
        <f t="shared" si="3"/>
        <v>290000</v>
      </c>
      <c r="J32" s="194"/>
    </row>
    <row r="33" spans="2:10" ht="15">
      <c r="B33" s="95"/>
      <c r="C33" s="285" t="s">
        <v>35</v>
      </c>
      <c r="D33" s="285"/>
      <c r="E33" s="195">
        <v>0</v>
      </c>
      <c r="F33" s="195">
        <v>0</v>
      </c>
      <c r="G33" s="195">
        <v>0</v>
      </c>
      <c r="H33" s="196">
        <f t="shared" si="2"/>
        <v>0</v>
      </c>
      <c r="I33" s="196">
        <f t="shared" si="3"/>
        <v>0</v>
      </c>
      <c r="J33" s="194"/>
    </row>
    <row r="34" spans="2:10" ht="15">
      <c r="B34" s="95"/>
      <c r="C34" s="285" t="s">
        <v>37</v>
      </c>
      <c r="D34" s="285"/>
      <c r="E34" s="195">
        <v>28124952.2</v>
      </c>
      <c r="F34" s="195">
        <v>0</v>
      </c>
      <c r="G34" s="195">
        <v>0</v>
      </c>
      <c r="H34" s="196">
        <f t="shared" si="2"/>
        <v>28124952.2</v>
      </c>
      <c r="I34" s="196">
        <f t="shared" si="3"/>
        <v>0</v>
      </c>
      <c r="J34" s="194"/>
    </row>
    <row r="35" spans="2:10" ht="15">
      <c r="B35" s="95"/>
      <c r="C35" s="285" t="s">
        <v>39</v>
      </c>
      <c r="D35" s="285"/>
      <c r="E35" s="195">
        <v>0</v>
      </c>
      <c r="F35" s="195">
        <v>0</v>
      </c>
      <c r="G35" s="195">
        <v>0</v>
      </c>
      <c r="H35" s="196">
        <f t="shared" si="2"/>
        <v>0</v>
      </c>
      <c r="I35" s="196">
        <f t="shared" si="3"/>
        <v>0</v>
      </c>
      <c r="J35" s="194"/>
    </row>
    <row r="36" spans="2:10" ht="15">
      <c r="B36" s="95"/>
      <c r="C36" s="285" t="s">
        <v>40</v>
      </c>
      <c r="D36" s="285"/>
      <c r="E36" s="195">
        <v>0</v>
      </c>
      <c r="F36" s="195">
        <v>0</v>
      </c>
      <c r="G36" s="195">
        <v>0</v>
      </c>
      <c r="H36" s="196">
        <f t="shared" si="2"/>
        <v>0</v>
      </c>
      <c r="I36" s="196">
        <f>H36-E36</f>
        <v>0</v>
      </c>
      <c r="J36" s="194"/>
    </row>
    <row r="37" spans="2:10" ht="15">
      <c r="B37" s="95"/>
      <c r="C37" s="197"/>
      <c r="D37" s="197"/>
      <c r="E37" s="198"/>
      <c r="F37" s="193"/>
      <c r="G37" s="193"/>
      <c r="H37" s="193"/>
      <c r="I37" s="193"/>
      <c r="J37" s="194"/>
    </row>
    <row r="38" spans="2:10" ht="15">
      <c r="B38" s="104"/>
      <c r="C38" s="286" t="s">
        <v>305</v>
      </c>
      <c r="D38" s="286"/>
      <c r="E38" s="191">
        <f>E16+E26</f>
        <v>5988183950.789999</v>
      </c>
      <c r="F38" s="191">
        <f>F16+F26</f>
        <v>4091184105.64</v>
      </c>
      <c r="G38" s="191">
        <f>G16+G26</f>
        <v>4010677214.6099997</v>
      </c>
      <c r="H38" s="191">
        <f>H16+H26</f>
        <v>6068690841.82</v>
      </c>
      <c r="I38" s="191">
        <f>I16+I26</f>
        <v>80506891.02999996</v>
      </c>
      <c r="J38" s="188"/>
    </row>
    <row r="39" spans="2:10" ht="15">
      <c r="B39" s="287"/>
      <c r="C39" s="288"/>
      <c r="D39" s="288"/>
      <c r="E39" s="288"/>
      <c r="F39" s="288"/>
      <c r="G39" s="288"/>
      <c r="H39" s="288"/>
      <c r="I39" s="288"/>
      <c r="J39" s="289"/>
    </row>
    <row r="40" spans="2:10" ht="15">
      <c r="B40" s="87"/>
      <c r="C40" s="199"/>
      <c r="D40" s="200"/>
      <c r="F40" s="87"/>
      <c r="G40" s="87"/>
      <c r="H40" s="87"/>
      <c r="I40" s="87"/>
      <c r="J40" s="87"/>
    </row>
    <row r="41" spans="2:18" ht="15">
      <c r="B41" s="87"/>
      <c r="C41" s="290" t="s">
        <v>55</v>
      </c>
      <c r="D41" s="290"/>
      <c r="E41" s="290"/>
      <c r="F41" s="290"/>
      <c r="G41" s="290"/>
      <c r="H41" s="290"/>
      <c r="I41" s="290"/>
      <c r="J41" s="121"/>
      <c r="K41" s="121"/>
      <c r="L41" s="87"/>
      <c r="M41" s="87"/>
      <c r="N41" s="87"/>
      <c r="O41" s="87"/>
      <c r="P41" s="87"/>
      <c r="Q41" s="87"/>
      <c r="R41" s="87"/>
    </row>
    <row r="42" spans="2:18" ht="15">
      <c r="B42" s="87"/>
      <c r="C42" s="121"/>
      <c r="D42" s="122"/>
      <c r="E42" s="123"/>
      <c r="F42" s="123"/>
      <c r="G42" s="87"/>
      <c r="H42" s="124"/>
      <c r="I42" s="122"/>
      <c r="J42" s="123"/>
      <c r="K42" s="123"/>
      <c r="L42" s="87"/>
      <c r="M42" s="87"/>
      <c r="N42" s="87"/>
      <c r="O42" s="87"/>
      <c r="P42" s="87"/>
      <c r="Q42" s="87"/>
      <c r="R42" s="87"/>
    </row>
    <row r="43" spans="2:18" ht="15">
      <c r="B43" s="87"/>
      <c r="C43" s="291"/>
      <c r="D43" s="291"/>
      <c r="E43" s="123"/>
      <c r="F43" s="292"/>
      <c r="G43" s="292"/>
      <c r="H43" s="292"/>
      <c r="I43" s="292"/>
      <c r="J43" s="123"/>
      <c r="K43" s="123"/>
      <c r="L43" s="87"/>
      <c r="M43" s="87"/>
      <c r="N43" s="87"/>
      <c r="O43" s="87"/>
      <c r="P43" s="87"/>
      <c r="Q43" s="87"/>
      <c r="R43" s="87"/>
    </row>
    <row r="44" spans="2:18" ht="15" customHeight="1">
      <c r="B44" s="87"/>
      <c r="C44" s="126"/>
      <c r="D44" s="126"/>
      <c r="E44" s="87"/>
      <c r="F44" s="126"/>
      <c r="G44" s="126"/>
      <c r="H44" s="126"/>
      <c r="I44" s="126"/>
      <c r="J44" s="98"/>
      <c r="K44" s="87"/>
      <c r="Q44" s="87"/>
      <c r="R44" s="87"/>
    </row>
    <row r="45" spans="2:18" ht="15" customHeight="1">
      <c r="B45" s="87"/>
      <c r="C45" s="128"/>
      <c r="D45" s="128"/>
      <c r="E45" s="201"/>
      <c r="F45" s="128"/>
      <c r="G45" s="128"/>
      <c r="H45" s="128"/>
      <c r="I45" s="128"/>
      <c r="J45" s="98"/>
      <c r="K45" s="87"/>
      <c r="Q45" s="87"/>
      <c r="R45" s="87"/>
    </row>
    <row r="46" spans="3:8" ht="30" customHeight="1">
      <c r="C46" s="87"/>
      <c r="D46" s="87"/>
      <c r="E46" s="202"/>
      <c r="F46" s="87"/>
      <c r="G46" s="87"/>
      <c r="H46" s="87"/>
    </row>
    <row r="47" spans="3:8" ht="15" hidden="1">
      <c r="C47" s="87"/>
      <c r="D47" s="87"/>
      <c r="E47" s="202"/>
      <c r="F47" s="87"/>
      <c r="G47" s="87"/>
      <c r="H47" s="87"/>
    </row>
  </sheetData>
  <sheetProtection/>
  <mergeCells count="37"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  <mergeCell ref="F43:I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5"/>
  <cols>
    <col min="1" max="1" width="5.00390625" style="149" customWidth="1"/>
    <col min="2" max="2" width="43.00390625" style="149" customWidth="1"/>
    <col min="3" max="3" width="12.8515625" style="149" customWidth="1"/>
    <col min="4" max="4" width="13.28125" style="149" customWidth="1"/>
    <col min="5" max="5" width="15.00390625" style="149" customWidth="1"/>
    <col min="6" max="6" width="16.57421875" style="149" customWidth="1"/>
    <col min="7" max="7" width="13.421875" style="149" customWidth="1"/>
    <col min="8" max="8" width="14.00390625" style="149" customWidth="1"/>
    <col min="9" max="9" width="15.00390625" style="149" customWidth="1"/>
    <col min="10" max="16384" width="11.421875" style="149" customWidth="1"/>
  </cols>
  <sheetData>
    <row r="1" ht="13.5" thickBot="1"/>
    <row r="2" spans="2:9" ht="12.75">
      <c r="B2" s="304" t="s">
        <v>122</v>
      </c>
      <c r="C2" s="305"/>
      <c r="D2" s="305"/>
      <c r="E2" s="305"/>
      <c r="F2" s="305"/>
      <c r="G2" s="305"/>
      <c r="H2" s="305"/>
      <c r="I2" s="306"/>
    </row>
    <row r="3" spans="2:9" ht="12.75">
      <c r="B3" s="307" t="s">
        <v>242</v>
      </c>
      <c r="C3" s="308"/>
      <c r="D3" s="308"/>
      <c r="E3" s="308"/>
      <c r="F3" s="308"/>
      <c r="G3" s="308"/>
      <c r="H3" s="308"/>
      <c r="I3" s="309"/>
    </row>
    <row r="4" spans="2:9" ht="12.75">
      <c r="B4" s="307" t="s">
        <v>241</v>
      </c>
      <c r="C4" s="308"/>
      <c r="D4" s="308"/>
      <c r="E4" s="308"/>
      <c r="F4" s="308"/>
      <c r="G4" s="308"/>
      <c r="H4" s="308"/>
      <c r="I4" s="309"/>
    </row>
    <row r="5" spans="2:9" ht="13.5" thickBot="1">
      <c r="B5" s="310" t="s">
        <v>125</v>
      </c>
      <c r="C5" s="311"/>
      <c r="D5" s="311"/>
      <c r="E5" s="311"/>
      <c r="F5" s="311"/>
      <c r="G5" s="311"/>
      <c r="H5" s="311"/>
      <c r="I5" s="312"/>
    </row>
    <row r="6" spans="2:9" ht="76.5">
      <c r="B6" s="150" t="s">
        <v>243</v>
      </c>
      <c r="C6" s="150" t="s">
        <v>244</v>
      </c>
      <c r="D6" s="150" t="s">
        <v>245</v>
      </c>
      <c r="E6" s="150" t="s">
        <v>246</v>
      </c>
      <c r="F6" s="150" t="s">
        <v>247</v>
      </c>
      <c r="G6" s="150" t="s">
        <v>248</v>
      </c>
      <c r="H6" s="150" t="s">
        <v>249</v>
      </c>
      <c r="I6" s="150" t="s">
        <v>250</v>
      </c>
    </row>
    <row r="7" spans="2:9" ht="13.5" thickBot="1">
      <c r="B7" s="151" t="s">
        <v>251</v>
      </c>
      <c r="C7" s="151" t="s">
        <v>252</v>
      </c>
      <c r="D7" s="151" t="s">
        <v>253</v>
      </c>
      <c r="E7" s="151" t="s">
        <v>254</v>
      </c>
      <c r="F7" s="151" t="s">
        <v>255</v>
      </c>
      <c r="G7" s="151" t="s">
        <v>256</v>
      </c>
      <c r="H7" s="151" t="s">
        <v>257</v>
      </c>
      <c r="I7" s="151" t="s">
        <v>258</v>
      </c>
    </row>
    <row r="8" spans="2:9" ht="12.75" customHeight="1">
      <c r="B8" s="152" t="s">
        <v>259</v>
      </c>
      <c r="C8" s="153">
        <f aca="true" t="shared" si="0" ref="C8:I8">C9+C13</f>
        <v>405375933.86</v>
      </c>
      <c r="D8" s="153">
        <f t="shared" si="0"/>
        <v>35000000</v>
      </c>
      <c r="E8" s="153">
        <f t="shared" si="0"/>
        <v>39942400.89</v>
      </c>
      <c r="F8" s="153">
        <f t="shared" si="0"/>
        <v>0</v>
      </c>
      <c r="G8" s="153">
        <f t="shared" si="0"/>
        <v>400433532.97</v>
      </c>
      <c r="H8" s="153">
        <f t="shared" si="0"/>
        <v>19446479.57</v>
      </c>
      <c r="I8" s="153">
        <f t="shared" si="0"/>
        <v>0</v>
      </c>
    </row>
    <row r="9" spans="2:9" ht="12.75" customHeight="1">
      <c r="B9" s="152" t="s">
        <v>260</v>
      </c>
      <c r="C9" s="153">
        <f aca="true" t="shared" si="1" ref="C9:I9">SUM(C10:C12)</f>
        <v>0</v>
      </c>
      <c r="D9" s="153">
        <f t="shared" si="1"/>
        <v>35000000</v>
      </c>
      <c r="E9" s="153">
        <f t="shared" si="1"/>
        <v>35000000</v>
      </c>
      <c r="F9" s="153">
        <f t="shared" si="1"/>
        <v>0</v>
      </c>
      <c r="G9" s="153">
        <f t="shared" si="1"/>
        <v>0</v>
      </c>
      <c r="H9" s="153">
        <f t="shared" si="1"/>
        <v>19446479.57</v>
      </c>
      <c r="I9" s="153">
        <f t="shared" si="1"/>
        <v>0</v>
      </c>
    </row>
    <row r="10" spans="2:9" ht="12.75">
      <c r="B10" s="154" t="s">
        <v>261</v>
      </c>
      <c r="C10" s="153">
        <v>0</v>
      </c>
      <c r="D10" s="153">
        <v>35000000</v>
      </c>
      <c r="E10" s="153">
        <v>35000000</v>
      </c>
      <c r="F10" s="153"/>
      <c r="G10" s="155">
        <v>0</v>
      </c>
      <c r="H10" s="153">
        <v>19446479.57</v>
      </c>
      <c r="I10" s="153">
        <v>0</v>
      </c>
    </row>
    <row r="11" spans="2:9" ht="12.75">
      <c r="B11" s="154" t="s">
        <v>262</v>
      </c>
      <c r="C11" s="155">
        <v>0</v>
      </c>
      <c r="D11" s="155">
        <v>0</v>
      </c>
      <c r="E11" s="155">
        <v>0</v>
      </c>
      <c r="F11" s="155"/>
      <c r="G11" s="155">
        <v>0</v>
      </c>
      <c r="H11" s="155">
        <v>0</v>
      </c>
      <c r="I11" s="155">
        <v>0</v>
      </c>
    </row>
    <row r="12" spans="2:9" ht="12.75">
      <c r="B12" s="154" t="s">
        <v>263</v>
      </c>
      <c r="C12" s="155">
        <v>0</v>
      </c>
      <c r="D12" s="155">
        <v>0</v>
      </c>
      <c r="E12" s="155">
        <v>0</v>
      </c>
      <c r="F12" s="155"/>
      <c r="G12" s="155">
        <v>0</v>
      </c>
      <c r="H12" s="155">
        <v>0</v>
      </c>
      <c r="I12" s="155">
        <v>0</v>
      </c>
    </row>
    <row r="13" spans="2:9" ht="12.75" customHeight="1">
      <c r="B13" s="152" t="s">
        <v>264</v>
      </c>
      <c r="C13" s="153">
        <f aca="true" t="shared" si="2" ref="C13:I13">SUM(C14:C16)</f>
        <v>405375933.86</v>
      </c>
      <c r="D13" s="153">
        <f t="shared" si="2"/>
        <v>0</v>
      </c>
      <c r="E13" s="153">
        <f t="shared" si="2"/>
        <v>4942400.89</v>
      </c>
      <c r="F13" s="153">
        <f t="shared" si="2"/>
        <v>0</v>
      </c>
      <c r="G13" s="153">
        <f t="shared" si="2"/>
        <v>400433532.97</v>
      </c>
      <c r="H13" s="153">
        <f t="shared" si="2"/>
        <v>0</v>
      </c>
      <c r="I13" s="153">
        <f t="shared" si="2"/>
        <v>0</v>
      </c>
    </row>
    <row r="14" spans="2:9" ht="12.75">
      <c r="B14" s="154" t="s">
        <v>265</v>
      </c>
      <c r="C14" s="153">
        <v>405375933.86</v>
      </c>
      <c r="D14" s="153">
        <v>0</v>
      </c>
      <c r="E14" s="153">
        <v>4942400.89</v>
      </c>
      <c r="F14" s="153"/>
      <c r="G14" s="155">
        <v>400433532.97</v>
      </c>
      <c r="H14" s="153">
        <v>0</v>
      </c>
      <c r="I14" s="153">
        <v>0</v>
      </c>
    </row>
    <row r="15" spans="2:9" ht="12.75">
      <c r="B15" s="154" t="s">
        <v>266</v>
      </c>
      <c r="C15" s="155">
        <v>0</v>
      </c>
      <c r="D15" s="155">
        <v>0</v>
      </c>
      <c r="E15" s="155">
        <v>0</v>
      </c>
      <c r="F15" s="155"/>
      <c r="G15" s="155">
        <v>0</v>
      </c>
      <c r="H15" s="155">
        <v>0</v>
      </c>
      <c r="I15" s="155">
        <v>0</v>
      </c>
    </row>
    <row r="16" spans="2:9" ht="12.75">
      <c r="B16" s="154" t="s">
        <v>267</v>
      </c>
      <c r="C16" s="155">
        <v>0</v>
      </c>
      <c r="D16" s="155">
        <v>0</v>
      </c>
      <c r="E16" s="155">
        <v>0</v>
      </c>
      <c r="F16" s="155"/>
      <c r="G16" s="155">
        <v>0</v>
      </c>
      <c r="H16" s="155">
        <v>0</v>
      </c>
      <c r="I16" s="155">
        <v>0</v>
      </c>
    </row>
    <row r="17" spans="2:9" ht="12.75">
      <c r="B17" s="152" t="s">
        <v>268</v>
      </c>
      <c r="C17" s="153">
        <v>474012209.63</v>
      </c>
      <c r="D17" s="156"/>
      <c r="E17" s="156"/>
      <c r="F17" s="156"/>
      <c r="G17" s="155">
        <v>429991840.45</v>
      </c>
      <c r="H17" s="156"/>
      <c r="I17" s="156"/>
    </row>
    <row r="18" spans="2:9" ht="12.75">
      <c r="B18" s="157"/>
      <c r="C18" s="155"/>
      <c r="D18" s="155"/>
      <c r="E18" s="155"/>
      <c r="F18" s="155"/>
      <c r="G18" s="155"/>
      <c r="H18" s="155"/>
      <c r="I18" s="155"/>
    </row>
    <row r="19" spans="2:9" ht="12.75" customHeight="1">
      <c r="B19" s="158" t="s">
        <v>269</v>
      </c>
      <c r="C19" s="153">
        <f>C8+C17</f>
        <v>879388143.49</v>
      </c>
      <c r="D19" s="153">
        <f aca="true" t="shared" si="3" ref="D19:I19">D8+D17</f>
        <v>35000000</v>
      </c>
      <c r="E19" s="153">
        <f t="shared" si="3"/>
        <v>39942400.89</v>
      </c>
      <c r="F19" s="153">
        <f t="shared" si="3"/>
        <v>0</v>
      </c>
      <c r="G19" s="153">
        <f t="shared" si="3"/>
        <v>830425373.4200001</v>
      </c>
      <c r="H19" s="153">
        <f t="shared" si="3"/>
        <v>19446479.57</v>
      </c>
      <c r="I19" s="153">
        <f t="shared" si="3"/>
        <v>0</v>
      </c>
    </row>
    <row r="20" spans="2:9" ht="12.75">
      <c r="B20" s="152"/>
      <c r="C20" s="153"/>
      <c r="D20" s="153"/>
      <c r="E20" s="153"/>
      <c r="F20" s="153"/>
      <c r="G20" s="153"/>
      <c r="H20" s="153"/>
      <c r="I20" s="153"/>
    </row>
    <row r="21" spans="2:9" ht="12.75" customHeight="1">
      <c r="B21" s="152" t="s">
        <v>270</v>
      </c>
      <c r="C21" s="153">
        <f aca="true" t="shared" si="4" ref="C21:I21">SUM(C22:C24)</f>
        <v>0</v>
      </c>
      <c r="D21" s="153">
        <f t="shared" si="4"/>
        <v>0</v>
      </c>
      <c r="E21" s="153">
        <f t="shared" si="4"/>
        <v>0</v>
      </c>
      <c r="F21" s="153">
        <f t="shared" si="4"/>
        <v>0</v>
      </c>
      <c r="G21" s="153">
        <f t="shared" si="4"/>
        <v>0</v>
      </c>
      <c r="H21" s="153">
        <f t="shared" si="4"/>
        <v>0</v>
      </c>
      <c r="I21" s="153">
        <f t="shared" si="4"/>
        <v>0</v>
      </c>
    </row>
    <row r="22" spans="2:9" ht="12.75" customHeight="1">
      <c r="B22" s="157" t="s">
        <v>271</v>
      </c>
      <c r="C22" s="155"/>
      <c r="D22" s="155"/>
      <c r="E22" s="155"/>
      <c r="F22" s="155"/>
      <c r="G22" s="155">
        <f>C22+D22-E22+F22</f>
        <v>0</v>
      </c>
      <c r="H22" s="155"/>
      <c r="I22" s="155"/>
    </row>
    <row r="23" spans="2:9" ht="12.75" customHeight="1">
      <c r="B23" s="157" t="s">
        <v>272</v>
      </c>
      <c r="C23" s="155"/>
      <c r="D23" s="155"/>
      <c r="E23" s="155"/>
      <c r="F23" s="155"/>
      <c r="G23" s="155">
        <f>C23+D23-E23+F23</f>
        <v>0</v>
      </c>
      <c r="H23" s="155"/>
      <c r="I23" s="155"/>
    </row>
    <row r="24" spans="2:9" ht="12.75" customHeight="1">
      <c r="B24" s="157" t="s">
        <v>273</v>
      </c>
      <c r="C24" s="155"/>
      <c r="D24" s="155"/>
      <c r="E24" s="155"/>
      <c r="F24" s="155"/>
      <c r="G24" s="155">
        <f>C24+D24-E24+F24</f>
        <v>0</v>
      </c>
      <c r="H24" s="155"/>
      <c r="I24" s="155"/>
    </row>
    <row r="25" spans="2:9" ht="12.75">
      <c r="B25" s="159"/>
      <c r="C25" s="160"/>
      <c r="D25" s="160"/>
      <c r="E25" s="160"/>
      <c r="F25" s="160"/>
      <c r="G25" s="160"/>
      <c r="H25" s="160"/>
      <c r="I25" s="160"/>
    </row>
    <row r="26" spans="2:9" ht="25.5">
      <c r="B26" s="158" t="s">
        <v>274</v>
      </c>
      <c r="C26" s="153">
        <f aca="true" t="shared" si="5" ref="C26:I26">SUM(C27:C29)</f>
        <v>0</v>
      </c>
      <c r="D26" s="153">
        <f t="shared" si="5"/>
        <v>0</v>
      </c>
      <c r="E26" s="153">
        <f t="shared" si="5"/>
        <v>0</v>
      </c>
      <c r="F26" s="153">
        <f t="shared" si="5"/>
        <v>0</v>
      </c>
      <c r="G26" s="153">
        <f t="shared" si="5"/>
        <v>0</v>
      </c>
      <c r="H26" s="153">
        <f t="shared" si="5"/>
        <v>0</v>
      </c>
      <c r="I26" s="153">
        <f t="shared" si="5"/>
        <v>0</v>
      </c>
    </row>
    <row r="27" spans="2:9" ht="12.75" customHeight="1">
      <c r="B27" s="157" t="s">
        <v>275</v>
      </c>
      <c r="C27" s="155"/>
      <c r="D27" s="155"/>
      <c r="E27" s="155"/>
      <c r="F27" s="155"/>
      <c r="G27" s="155">
        <f>C27+D27-E27+F27</f>
        <v>0</v>
      </c>
      <c r="H27" s="155"/>
      <c r="I27" s="155"/>
    </row>
    <row r="28" spans="2:9" ht="12.75" customHeight="1">
      <c r="B28" s="157" t="s">
        <v>276</v>
      </c>
      <c r="C28" s="155"/>
      <c r="D28" s="155"/>
      <c r="E28" s="155"/>
      <c r="F28" s="155"/>
      <c r="G28" s="155">
        <f>C28+D28-E28+F28</f>
        <v>0</v>
      </c>
      <c r="H28" s="155"/>
      <c r="I28" s="155"/>
    </row>
    <row r="29" spans="2:9" ht="12.75" customHeight="1">
      <c r="B29" s="157" t="s">
        <v>277</v>
      </c>
      <c r="C29" s="155"/>
      <c r="D29" s="155"/>
      <c r="E29" s="155"/>
      <c r="F29" s="155"/>
      <c r="G29" s="155">
        <f>C29+D29-E29+F29</f>
        <v>0</v>
      </c>
      <c r="H29" s="155"/>
      <c r="I29" s="155"/>
    </row>
    <row r="30" spans="2:9" ht="13.5" thickBot="1">
      <c r="B30" s="161"/>
      <c r="C30" s="162"/>
      <c r="D30" s="162"/>
      <c r="E30" s="162"/>
      <c r="F30" s="162"/>
      <c r="G30" s="162"/>
      <c r="H30" s="162"/>
      <c r="I30" s="162"/>
    </row>
    <row r="31" spans="2:9" ht="18.75" customHeight="1">
      <c r="B31" s="313" t="s">
        <v>278</v>
      </c>
      <c r="C31" s="313"/>
      <c r="D31" s="313"/>
      <c r="E31" s="313"/>
      <c r="F31" s="313"/>
      <c r="G31" s="313"/>
      <c r="H31" s="313"/>
      <c r="I31" s="313"/>
    </row>
    <row r="32" spans="2:9" ht="12.75">
      <c r="B32" s="163" t="s">
        <v>279</v>
      </c>
      <c r="C32" s="164"/>
      <c r="D32" s="165"/>
      <c r="E32" s="165"/>
      <c r="F32" s="165"/>
      <c r="G32" s="165"/>
      <c r="H32" s="165"/>
      <c r="I32" s="165"/>
    </row>
    <row r="33" spans="2:9" ht="13.5" thickBot="1">
      <c r="B33" s="166"/>
      <c r="C33" s="164"/>
      <c r="D33" s="164"/>
      <c r="E33" s="164"/>
      <c r="F33" s="164"/>
      <c r="G33" s="164"/>
      <c r="H33" s="164"/>
      <c r="I33" s="164"/>
    </row>
    <row r="34" spans="2:9" ht="38.25" customHeight="1">
      <c r="B34" s="314" t="s">
        <v>280</v>
      </c>
      <c r="C34" s="314" t="s">
        <v>281</v>
      </c>
      <c r="D34" s="314" t="s">
        <v>282</v>
      </c>
      <c r="E34" s="167" t="s">
        <v>283</v>
      </c>
      <c r="F34" s="314" t="s">
        <v>284</v>
      </c>
      <c r="G34" s="167" t="s">
        <v>285</v>
      </c>
      <c r="H34" s="164"/>
      <c r="I34" s="164"/>
    </row>
    <row r="35" spans="2:9" ht="15.75" customHeight="1" thickBot="1">
      <c r="B35" s="315"/>
      <c r="C35" s="315"/>
      <c r="D35" s="315"/>
      <c r="E35" s="168" t="s">
        <v>286</v>
      </c>
      <c r="F35" s="315"/>
      <c r="G35" s="168" t="s">
        <v>287</v>
      </c>
      <c r="H35" s="164"/>
      <c r="I35" s="164"/>
    </row>
    <row r="36" spans="2:9" ht="12.75">
      <c r="B36" s="169" t="s">
        <v>288</v>
      </c>
      <c r="C36" s="153">
        <f>SUM(C37:C39)</f>
        <v>0</v>
      </c>
      <c r="D36" s="153">
        <f>SUM(D37:D39)</f>
        <v>0</v>
      </c>
      <c r="E36" s="153">
        <f>SUM(E37:E39)</f>
        <v>0</v>
      </c>
      <c r="F36" s="153">
        <f>SUM(F37:F39)</f>
        <v>0</v>
      </c>
      <c r="G36" s="153">
        <f>SUM(G37:G39)</f>
        <v>0</v>
      </c>
      <c r="H36" s="164"/>
      <c r="I36" s="164"/>
    </row>
    <row r="37" spans="2:9" ht="12.75">
      <c r="B37" s="157" t="s">
        <v>289</v>
      </c>
      <c r="C37" s="155"/>
      <c r="D37" s="155"/>
      <c r="E37" s="155"/>
      <c r="F37" s="155"/>
      <c r="G37" s="155"/>
      <c r="H37" s="164"/>
      <c r="I37" s="164"/>
    </row>
    <row r="38" spans="2:9" ht="12.75">
      <c r="B38" s="157" t="s">
        <v>290</v>
      </c>
      <c r="C38" s="155"/>
      <c r="D38" s="155"/>
      <c r="E38" s="155"/>
      <c r="F38" s="155"/>
      <c r="G38" s="155"/>
      <c r="H38" s="164"/>
      <c r="I38" s="164"/>
    </row>
    <row r="39" spans="2:9" ht="13.5" thickBot="1">
      <c r="B39" s="170" t="s">
        <v>291</v>
      </c>
      <c r="C39" s="171"/>
      <c r="D39" s="171"/>
      <c r="E39" s="171"/>
      <c r="F39" s="171"/>
      <c r="G39" s="171"/>
      <c r="H39" s="164"/>
      <c r="I39" s="164"/>
    </row>
    <row r="41" ht="12.75">
      <c r="B41" s="183" t="s">
        <v>55</v>
      </c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Ivon Pamela</cp:lastModifiedBy>
  <cp:lastPrinted>2016-08-24T15:59:14Z</cp:lastPrinted>
  <dcterms:created xsi:type="dcterms:W3CDTF">2014-09-04T18:04:21Z</dcterms:created>
  <dcterms:modified xsi:type="dcterms:W3CDTF">2021-12-16T20:59:01Z</dcterms:modified>
  <cp:category/>
  <cp:version/>
  <cp:contentType/>
  <cp:contentStatus/>
</cp:coreProperties>
</file>