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a_EAEPED_COG" sheetId="1" r:id="rId1"/>
  </sheets>
  <definedNames>
    <definedName name="_xlnm.Print_Area" localSheetId="0">'F6a_EAEPED_COG'!$B$2:$I$168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<sst xmlns="http://schemas.openxmlformats.org/spreadsheetml/2006/main" count="163" uniqueCount="90">
  <si>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</si>
  <si>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</si>
  <si>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</si>
  <si>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</si>
  <si>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</si>
  <si>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</si>
  <si>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</si>
  <si>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</si>
  <si>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</si>
  <si>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</si>
  <si>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</si>
  <si>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</si>
  <si>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</si>
  <si>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</si>
  <si>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</si>
  <si>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</si>
  <si>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</si>
  <si>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</si>
  <si>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</si>
  <si>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</si>
  <si>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</si>
  <si>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</si>
  <si>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</si>
  <si>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</si>
  <si>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</si>
  <si>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</si>
  <si>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</si>
  <si>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</si>
  <si>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</si>
  <si>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</si>
  <si>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</si>
  <si>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</si>
  <si>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</si>
  <si>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</si>
  <si>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</si>
  <si>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</si>
  <si>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</si>
  <si>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</si>
  <si>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</si>
  <si>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</si>
  <si>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</si>
  <si>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</si>
  <si>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</si>
  <si>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</si>
  <si>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</si>
  <si>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</si>
  <si>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</si>
  <si>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</si>
  <si>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</si>
  <si>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</si>
  <si>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</si>
  <si>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</si>
  <si>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</si>
  <si>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</si>
  <si>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</si>
  <si>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</si>
  <si>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</si>
  <si>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</si>
  <si>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</si>
  <si>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</si>
  <si>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</si>
  <si>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</si>
  <si>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</si>
  <si>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</si>
  <si>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</si>
  <si>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</si>
  <si>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</si>
  <si>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</si>
  <si>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</si>
  <si>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</si>
  <si>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</si>
  <si>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</si>
  <si>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</si>
  <si>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</si>
  <si>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</si>
  <si>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</si>
  <si>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</si>
  <si>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</si>
  <si>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</si>
  <si>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</si>
  <si>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</si>
  <si>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</si>
  <si>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</si>
  <si>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</si>
  <si>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</si>
  <si>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</si>
  <si>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</si>
  <si>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</si>
  <si>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31 de Diciembre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</si>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</sst>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2</xdr:col>
      <xdr:colOff>1704975</xdr:colOff>
      <xdr:row>5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2419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1224603072.46</v>
      </c>
      <c r="E10" s="14">
        <f t="shared" si="0"/>
        <v>253840040.50999996</v>
      </c>
      <c r="F10" s="14">
        <f t="shared" si="0"/>
        <v>1478443112.97</v>
      </c>
      <c r="G10" s="14">
        <f t="shared" si="0"/>
        <v>1349777608.77</v>
      </c>
      <c r="H10" s="14">
        <f t="shared" si="0"/>
        <v>1320501897.3300002</v>
      </c>
      <c r="I10" s="14">
        <f t="shared" si="0"/>
        <v>128665504.20000008</v>
      </c>
    </row>
    <row r="11" spans="2:9" ht="12.75">
      <c r="B11" s="3" t="s">
        <v>12</v>
      </c>
      <c r="C11" s="9"/>
      <c r="D11" s="15">
        <f aca="true" t="shared" si="1" ref="D11:I11">SUM(D12:D18)</f>
        <v>733677991.2900001</v>
      </c>
      <c r="E11" s="15">
        <f t="shared" si="1"/>
        <v>24319291.159999996</v>
      </c>
      <c r="F11" s="15">
        <f t="shared" si="1"/>
        <v>757997282.4499999</v>
      </c>
      <c r="G11" s="15">
        <f t="shared" si="1"/>
        <v>719939528.75</v>
      </c>
      <c r="H11" s="15">
        <f t="shared" si="1"/>
        <v>709666173.37</v>
      </c>
      <c r="I11" s="15">
        <f t="shared" si="1"/>
        <v>38057753.70000006</v>
      </c>
    </row>
    <row r="12" spans="2:9" ht="12.75">
      <c r="B12" s="13" t="s">
        <v>13</v>
      </c>
      <c r="C12" s="11"/>
      <c r="D12" s="15">
        <v>299066751.3</v>
      </c>
      <c r="E12" s="16">
        <v>-8865033.51</v>
      </c>
      <c r="F12" s="16">
        <f>D12+E12</f>
        <v>290201717.79</v>
      </c>
      <c r="G12" s="16">
        <v>275038458.34</v>
      </c>
      <c r="H12" s="16">
        <v>274646176.75</v>
      </c>
      <c r="I12" s="16">
        <f>F12-G12</f>
        <v>15163259.450000048</v>
      </c>
    </row>
    <row r="13" spans="2:9" ht="12.75">
      <c r="B13" s="13" t="s">
        <v>14</v>
      </c>
      <c r="C13" s="11"/>
      <c r="D13" s="15">
        <v>33385495.28</v>
      </c>
      <c r="E13" s="16">
        <v>22431577.14</v>
      </c>
      <c r="F13" s="16">
        <f aca="true" t="shared" si="2" ref="F13:F18">D13+E13</f>
        <v>55817072.42</v>
      </c>
      <c r="G13" s="16">
        <v>47692022.87</v>
      </c>
      <c r="H13" s="16">
        <v>47594614.16</v>
      </c>
      <c r="I13" s="16">
        <f aca="true" t="shared" si="3" ref="I13:I18">F13-G13</f>
        <v>8125049.5500000045</v>
      </c>
    </row>
    <row r="14" spans="2:9" ht="12.75">
      <c r="B14" s="13" t="s">
        <v>15</v>
      </c>
      <c r="C14" s="11"/>
      <c r="D14" s="15">
        <v>150732805.05</v>
      </c>
      <c r="E14" s="16">
        <v>561310.59</v>
      </c>
      <c r="F14" s="16">
        <f t="shared" si="2"/>
        <v>151294115.64000002</v>
      </c>
      <c r="G14" s="16">
        <v>143982301.88</v>
      </c>
      <c r="H14" s="16">
        <v>143900917.36</v>
      </c>
      <c r="I14" s="16">
        <f t="shared" si="3"/>
        <v>7311813.76000002</v>
      </c>
    </row>
    <row r="15" spans="2:9" ht="12.75">
      <c r="B15" s="13" t="s">
        <v>16</v>
      </c>
      <c r="C15" s="11"/>
      <c r="D15" s="15">
        <v>47614862.04</v>
      </c>
      <c r="E15" s="16">
        <v>122775.1</v>
      </c>
      <c r="F15" s="16">
        <f t="shared" si="2"/>
        <v>47737637.14</v>
      </c>
      <c r="G15" s="16">
        <v>47628974.49</v>
      </c>
      <c r="H15" s="16">
        <v>42191168.44</v>
      </c>
      <c r="I15" s="16">
        <f t="shared" si="3"/>
        <v>108662.64999999851</v>
      </c>
    </row>
    <row r="16" spans="2:9" ht="12.75">
      <c r="B16" s="13" t="s">
        <v>17</v>
      </c>
      <c r="C16" s="11"/>
      <c r="D16" s="15">
        <v>188545873.22</v>
      </c>
      <c r="E16" s="16">
        <v>19997580.84</v>
      </c>
      <c r="F16" s="16">
        <f t="shared" si="2"/>
        <v>208543454.06</v>
      </c>
      <c r="G16" s="16">
        <v>201354771.77</v>
      </c>
      <c r="H16" s="16">
        <v>201333296.66</v>
      </c>
      <c r="I16" s="16">
        <f t="shared" si="3"/>
        <v>7188682.289999992</v>
      </c>
    </row>
    <row r="17" spans="2:9" ht="12.75">
      <c r="B17" s="13" t="s">
        <v>18</v>
      </c>
      <c r="C17" s="11"/>
      <c r="D17" s="15">
        <v>9928919</v>
      </c>
      <c r="E17" s="16">
        <v>-9928919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4403285.4</v>
      </c>
      <c r="E18" s="16">
        <v>0</v>
      </c>
      <c r="F18" s="16">
        <f t="shared" si="2"/>
        <v>4403285.4</v>
      </c>
      <c r="G18" s="16">
        <v>4242999.4</v>
      </c>
      <c r="H18" s="16">
        <v>0</v>
      </c>
      <c r="I18" s="16">
        <f t="shared" si="3"/>
        <v>160286</v>
      </c>
    </row>
    <row r="19" spans="2:9" ht="12.75">
      <c r="B19" s="3" t="s">
        <v>20</v>
      </c>
      <c r="C19" s="9"/>
      <c r="D19" s="15">
        <f aca="true" t="shared" si="4" ref="D19:I19">SUM(D20:D28)</f>
        <v>64022412.910000004</v>
      </c>
      <c r="E19" s="15">
        <f t="shared" si="4"/>
        <v>24366776.59</v>
      </c>
      <c r="F19" s="15">
        <f t="shared" si="4"/>
        <v>88389189.49999999</v>
      </c>
      <c r="G19" s="15">
        <f t="shared" si="4"/>
        <v>69170139.94</v>
      </c>
      <c r="H19" s="15">
        <f t="shared" si="4"/>
        <v>68067703.86</v>
      </c>
      <c r="I19" s="15">
        <f t="shared" si="4"/>
        <v>19219049.560000002</v>
      </c>
    </row>
    <row r="20" spans="2:9" ht="12.75">
      <c r="B20" s="13" t="s">
        <v>21</v>
      </c>
      <c r="C20" s="11"/>
      <c r="D20" s="15">
        <v>14080987.87</v>
      </c>
      <c r="E20" s="16">
        <v>-3070618.66</v>
      </c>
      <c r="F20" s="15">
        <f aca="true" t="shared" si="5" ref="F20:F28">D20+E20</f>
        <v>11010369.209999999</v>
      </c>
      <c r="G20" s="16">
        <v>10399134.63</v>
      </c>
      <c r="H20" s="16">
        <v>10399134.55</v>
      </c>
      <c r="I20" s="16">
        <f>F20-G20</f>
        <v>611234.5799999982</v>
      </c>
    </row>
    <row r="21" spans="2:9" ht="12.75">
      <c r="B21" s="13" t="s">
        <v>22</v>
      </c>
      <c r="C21" s="11"/>
      <c r="D21" s="15">
        <v>315361</v>
      </c>
      <c r="E21" s="16">
        <v>383616.75</v>
      </c>
      <c r="F21" s="15">
        <f t="shared" si="5"/>
        <v>698977.75</v>
      </c>
      <c r="G21" s="16">
        <v>683676.62</v>
      </c>
      <c r="H21" s="16">
        <v>683676.62</v>
      </c>
      <c r="I21" s="16">
        <f aca="true" t="shared" si="6" ref="I21:I83">F21-G21</f>
        <v>15301.130000000005</v>
      </c>
    </row>
    <row r="22" spans="2:9" ht="12.75">
      <c r="B22" s="13" t="s">
        <v>23</v>
      </c>
      <c r="C22" s="11"/>
      <c r="D22" s="15">
        <v>245605.48</v>
      </c>
      <c r="E22" s="16">
        <v>1863008</v>
      </c>
      <c r="F22" s="15">
        <f t="shared" si="5"/>
        <v>2108613.48</v>
      </c>
      <c r="G22" s="16">
        <v>2055382.8</v>
      </c>
      <c r="H22" s="16">
        <v>2055382.8</v>
      </c>
      <c r="I22" s="16">
        <f t="shared" si="6"/>
        <v>53230.679999999935</v>
      </c>
    </row>
    <row r="23" spans="2:9" ht="12.75">
      <c r="B23" s="13" t="s">
        <v>24</v>
      </c>
      <c r="C23" s="11"/>
      <c r="D23" s="15">
        <v>5919745.55</v>
      </c>
      <c r="E23" s="16">
        <v>20448321.76</v>
      </c>
      <c r="F23" s="15">
        <f t="shared" si="5"/>
        <v>26368067.310000002</v>
      </c>
      <c r="G23" s="16">
        <v>12898137.45</v>
      </c>
      <c r="H23" s="16">
        <v>12898137.45</v>
      </c>
      <c r="I23" s="16">
        <f t="shared" si="6"/>
        <v>13469929.860000003</v>
      </c>
    </row>
    <row r="24" spans="2:9" ht="12.75">
      <c r="B24" s="13" t="s">
        <v>25</v>
      </c>
      <c r="C24" s="11"/>
      <c r="D24" s="15">
        <v>848916.2</v>
      </c>
      <c r="E24" s="16">
        <v>1563537.81</v>
      </c>
      <c r="F24" s="15">
        <f t="shared" si="5"/>
        <v>2412454.01</v>
      </c>
      <c r="G24" s="16">
        <v>1547634.04</v>
      </c>
      <c r="H24" s="16">
        <v>1547634.04</v>
      </c>
      <c r="I24" s="16">
        <f t="shared" si="6"/>
        <v>864819.9699999997</v>
      </c>
    </row>
    <row r="25" spans="2:9" ht="12.75">
      <c r="B25" s="13" t="s">
        <v>26</v>
      </c>
      <c r="C25" s="11"/>
      <c r="D25" s="15">
        <v>36867381.93</v>
      </c>
      <c r="E25" s="16">
        <v>488060.51</v>
      </c>
      <c r="F25" s="15">
        <f t="shared" si="5"/>
        <v>37355442.44</v>
      </c>
      <c r="G25" s="16">
        <v>34351831.62</v>
      </c>
      <c r="H25" s="16">
        <v>33249395.62</v>
      </c>
      <c r="I25" s="16">
        <f t="shared" si="6"/>
        <v>3003610.8200000003</v>
      </c>
    </row>
    <row r="26" spans="2:9" ht="12.75">
      <c r="B26" s="13" t="s">
        <v>27</v>
      </c>
      <c r="C26" s="11"/>
      <c r="D26" s="15">
        <v>998481.52</v>
      </c>
      <c r="E26" s="16">
        <v>1174854.07</v>
      </c>
      <c r="F26" s="15">
        <f t="shared" si="5"/>
        <v>2173335.59</v>
      </c>
      <c r="G26" s="16">
        <v>1588680.71</v>
      </c>
      <c r="H26" s="16">
        <v>1588680.71</v>
      </c>
      <c r="I26" s="16">
        <f t="shared" si="6"/>
        <v>584654.8799999999</v>
      </c>
    </row>
    <row r="27" spans="2:9" ht="12.75">
      <c r="B27" s="13" t="s">
        <v>28</v>
      </c>
      <c r="C27" s="11"/>
      <c r="D27" s="15">
        <v>44555</v>
      </c>
      <c r="E27" s="16">
        <v>114469.61</v>
      </c>
      <c r="F27" s="15">
        <f t="shared" si="5"/>
        <v>159024.61</v>
      </c>
      <c r="G27" s="16">
        <v>98095.85</v>
      </c>
      <c r="H27" s="16">
        <v>98095.85</v>
      </c>
      <c r="I27" s="16">
        <f t="shared" si="6"/>
        <v>60928.75999999998</v>
      </c>
    </row>
    <row r="28" spans="2:9" ht="12.75">
      <c r="B28" s="13" t="s">
        <v>29</v>
      </c>
      <c r="C28" s="11"/>
      <c r="D28" s="15">
        <v>4701378.36</v>
      </c>
      <c r="E28" s="16">
        <v>1401526.74</v>
      </c>
      <c r="F28" s="15">
        <f t="shared" si="5"/>
        <v>6102905.100000001</v>
      </c>
      <c r="G28" s="16">
        <v>5547566.22</v>
      </c>
      <c r="H28" s="16">
        <v>5547566.22</v>
      </c>
      <c r="I28" s="16">
        <f t="shared" si="6"/>
        <v>555338.8800000008</v>
      </c>
    </row>
    <row r="29" spans="2:9" ht="12.75">
      <c r="B29" s="3" t="s">
        <v>30</v>
      </c>
      <c r="C29" s="9"/>
      <c r="D29" s="15">
        <f aca="true" t="shared" si="7" ref="D29:I29">SUM(D30:D38)</f>
        <v>92823752.62</v>
      </c>
      <c r="E29" s="15">
        <f t="shared" si="7"/>
        <v>74428748.63</v>
      </c>
      <c r="F29" s="15">
        <f t="shared" si="7"/>
        <v>167252501.25</v>
      </c>
      <c r="G29" s="15">
        <f t="shared" si="7"/>
        <v>130759518.01999998</v>
      </c>
      <c r="H29" s="15">
        <f t="shared" si="7"/>
        <v>120760962.07</v>
      </c>
      <c r="I29" s="15">
        <f t="shared" si="7"/>
        <v>36492983.23</v>
      </c>
    </row>
    <row r="30" spans="2:9" ht="12.75">
      <c r="B30" s="13" t="s">
        <v>31</v>
      </c>
      <c r="C30" s="11"/>
      <c r="D30" s="15">
        <v>3714046.44</v>
      </c>
      <c r="E30" s="16">
        <v>5215195.11</v>
      </c>
      <c r="F30" s="15">
        <f aca="true" t="shared" si="8" ref="F30:F38">D30+E30</f>
        <v>8929241.55</v>
      </c>
      <c r="G30" s="16">
        <v>7687933.82</v>
      </c>
      <c r="H30" s="16">
        <v>7687933.82</v>
      </c>
      <c r="I30" s="16">
        <f t="shared" si="6"/>
        <v>1241307.7300000004</v>
      </c>
    </row>
    <row r="31" spans="2:9" ht="12.75">
      <c r="B31" s="13" t="s">
        <v>32</v>
      </c>
      <c r="C31" s="11"/>
      <c r="D31" s="15">
        <v>32543727.12</v>
      </c>
      <c r="E31" s="16">
        <v>9446381.74</v>
      </c>
      <c r="F31" s="15">
        <f t="shared" si="8"/>
        <v>41990108.86</v>
      </c>
      <c r="G31" s="16">
        <v>38813605.06</v>
      </c>
      <c r="H31" s="16">
        <v>35203274.17</v>
      </c>
      <c r="I31" s="16">
        <f t="shared" si="6"/>
        <v>3176503.799999997</v>
      </c>
    </row>
    <row r="32" spans="2:9" ht="12.75">
      <c r="B32" s="13" t="s">
        <v>33</v>
      </c>
      <c r="C32" s="11"/>
      <c r="D32" s="15">
        <v>13421824.77</v>
      </c>
      <c r="E32" s="16">
        <v>36154578.76</v>
      </c>
      <c r="F32" s="15">
        <f t="shared" si="8"/>
        <v>49576403.53</v>
      </c>
      <c r="G32" s="16">
        <v>27389300.2</v>
      </c>
      <c r="H32" s="16">
        <v>26029667.68</v>
      </c>
      <c r="I32" s="16">
        <f t="shared" si="6"/>
        <v>22187103.330000002</v>
      </c>
    </row>
    <row r="33" spans="2:9" ht="12.75">
      <c r="B33" s="13" t="s">
        <v>34</v>
      </c>
      <c r="C33" s="11"/>
      <c r="D33" s="15">
        <v>731633.32</v>
      </c>
      <c r="E33" s="16">
        <v>6803470.89</v>
      </c>
      <c r="F33" s="15">
        <f t="shared" si="8"/>
        <v>7535104.21</v>
      </c>
      <c r="G33" s="16">
        <v>3641704.8</v>
      </c>
      <c r="H33" s="16">
        <v>3641704.8</v>
      </c>
      <c r="I33" s="16">
        <f t="shared" si="6"/>
        <v>3893399.41</v>
      </c>
    </row>
    <row r="34" spans="2:9" ht="12.75">
      <c r="B34" s="13" t="s">
        <v>35</v>
      </c>
      <c r="C34" s="11"/>
      <c r="D34" s="15">
        <v>661432.82</v>
      </c>
      <c r="E34" s="16">
        <v>525148.32</v>
      </c>
      <c r="F34" s="15">
        <f t="shared" si="8"/>
        <v>1186581.14</v>
      </c>
      <c r="G34" s="16">
        <v>1168125.49</v>
      </c>
      <c r="H34" s="16">
        <v>1168125.49</v>
      </c>
      <c r="I34" s="16">
        <f t="shared" si="6"/>
        <v>18455.649999999907</v>
      </c>
    </row>
    <row r="35" spans="2:9" ht="12.75">
      <c r="B35" s="13" t="s">
        <v>36</v>
      </c>
      <c r="C35" s="11"/>
      <c r="D35" s="15">
        <v>6503000</v>
      </c>
      <c r="E35" s="16">
        <v>2460700</v>
      </c>
      <c r="F35" s="15">
        <f t="shared" si="8"/>
        <v>8963700</v>
      </c>
      <c r="G35" s="16">
        <v>8956388.27</v>
      </c>
      <c r="H35" s="16">
        <v>8074389.73</v>
      </c>
      <c r="I35" s="16">
        <f t="shared" si="6"/>
        <v>7311.730000000447</v>
      </c>
    </row>
    <row r="36" spans="2:9" ht="12.75">
      <c r="B36" s="13" t="s">
        <v>37</v>
      </c>
      <c r="C36" s="11"/>
      <c r="D36" s="15">
        <v>2734716.45</v>
      </c>
      <c r="E36" s="16">
        <v>-1153984.52</v>
      </c>
      <c r="F36" s="15">
        <f t="shared" si="8"/>
        <v>1580731.9300000002</v>
      </c>
      <c r="G36" s="16">
        <v>1547829.77</v>
      </c>
      <c r="H36" s="16">
        <v>1547829.77</v>
      </c>
      <c r="I36" s="16">
        <f t="shared" si="6"/>
        <v>32902.16000000015</v>
      </c>
    </row>
    <row r="37" spans="2:9" ht="12.75">
      <c r="B37" s="13" t="s">
        <v>38</v>
      </c>
      <c r="C37" s="11"/>
      <c r="D37" s="15">
        <v>12502974.49</v>
      </c>
      <c r="E37" s="16">
        <v>8382616</v>
      </c>
      <c r="F37" s="15">
        <f t="shared" si="8"/>
        <v>20885590.490000002</v>
      </c>
      <c r="G37" s="16">
        <v>15228533.69</v>
      </c>
      <c r="H37" s="16">
        <v>11081939.69</v>
      </c>
      <c r="I37" s="16">
        <f t="shared" si="6"/>
        <v>5657056.800000003</v>
      </c>
    </row>
    <row r="38" spans="2:9" ht="12.75">
      <c r="B38" s="13" t="s">
        <v>39</v>
      </c>
      <c r="C38" s="11"/>
      <c r="D38" s="15">
        <v>20010397.21</v>
      </c>
      <c r="E38" s="16">
        <v>6594642.33</v>
      </c>
      <c r="F38" s="15">
        <f t="shared" si="8"/>
        <v>26605039.54</v>
      </c>
      <c r="G38" s="16">
        <v>26326096.92</v>
      </c>
      <c r="H38" s="16">
        <v>26326096.92</v>
      </c>
      <c r="I38" s="16">
        <f t="shared" si="6"/>
        <v>278942.6199999973</v>
      </c>
    </row>
    <row r="39" spans="2:9" ht="25.5" customHeight="1">
      <c r="B39" s="27" t="s">
        <v>40</v>
      </c>
      <c r="C39" s="28"/>
      <c r="D39" s="15">
        <f aca="true" t="shared" si="9" ref="D39:I39">SUM(D40:D48)</f>
        <v>276164429.14</v>
      </c>
      <c r="E39" s="15">
        <f t="shared" si="9"/>
        <v>18013593.349999998</v>
      </c>
      <c r="F39" s="15">
        <f>SUM(F40:F48)</f>
        <v>294178022.49</v>
      </c>
      <c r="G39" s="15">
        <f t="shared" si="9"/>
        <v>293461431.23</v>
      </c>
      <c r="H39" s="15">
        <f t="shared" si="9"/>
        <v>291833440.55</v>
      </c>
      <c r="I39" s="15">
        <f t="shared" si="9"/>
        <v>716591.2600000007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45526000</v>
      </c>
      <c r="E42" s="16">
        <v>-1766556</v>
      </c>
      <c r="F42" s="15">
        <f t="shared" si="10"/>
        <v>43759444</v>
      </c>
      <c r="G42" s="16">
        <v>43759443</v>
      </c>
      <c r="H42" s="16">
        <v>43759443</v>
      </c>
      <c r="I42" s="16">
        <f t="shared" si="6"/>
        <v>1</v>
      </c>
    </row>
    <row r="43" spans="2:9" ht="12.75">
      <c r="B43" s="13" t="s">
        <v>44</v>
      </c>
      <c r="C43" s="11"/>
      <c r="D43" s="15">
        <v>15230251.08</v>
      </c>
      <c r="E43" s="16">
        <v>-12324190.39</v>
      </c>
      <c r="F43" s="15">
        <f t="shared" si="10"/>
        <v>2906060.6899999995</v>
      </c>
      <c r="G43" s="16">
        <v>2794492.96</v>
      </c>
      <c r="H43" s="16">
        <v>2794492.96</v>
      </c>
      <c r="I43" s="16">
        <f t="shared" si="6"/>
        <v>111567.72999999952</v>
      </c>
    </row>
    <row r="44" spans="2:9" ht="12.75">
      <c r="B44" s="13" t="s">
        <v>45</v>
      </c>
      <c r="C44" s="11"/>
      <c r="D44" s="15">
        <v>215408178.06</v>
      </c>
      <c r="E44" s="16">
        <v>32104339.74</v>
      </c>
      <c r="F44" s="15">
        <f t="shared" si="10"/>
        <v>247512517.8</v>
      </c>
      <c r="G44" s="16">
        <v>246907495.27</v>
      </c>
      <c r="H44" s="16">
        <v>245279504.59</v>
      </c>
      <c r="I44" s="16">
        <f t="shared" si="6"/>
        <v>605022.5300000012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4197452.59</v>
      </c>
      <c r="E49" s="15">
        <f t="shared" si="11"/>
        <v>27161648.319999997</v>
      </c>
      <c r="F49" s="15">
        <f t="shared" si="11"/>
        <v>31359100.91</v>
      </c>
      <c r="G49" s="15">
        <f t="shared" si="11"/>
        <v>8812341.71</v>
      </c>
      <c r="H49" s="15">
        <f t="shared" si="11"/>
        <v>8812341.71</v>
      </c>
      <c r="I49" s="15">
        <f t="shared" si="11"/>
        <v>22546759.199999996</v>
      </c>
    </row>
    <row r="50" spans="2:9" ht="12.75">
      <c r="B50" s="13" t="s">
        <v>51</v>
      </c>
      <c r="C50" s="11"/>
      <c r="D50" s="15">
        <v>2430505.83</v>
      </c>
      <c r="E50" s="16">
        <v>1166429.62</v>
      </c>
      <c r="F50" s="15">
        <f t="shared" si="10"/>
        <v>3596935.45</v>
      </c>
      <c r="G50" s="16">
        <v>1486064.57</v>
      </c>
      <c r="H50" s="16">
        <v>1486064.57</v>
      </c>
      <c r="I50" s="16">
        <f t="shared" si="6"/>
        <v>2110870.88</v>
      </c>
    </row>
    <row r="51" spans="2:9" ht="12.75">
      <c r="B51" s="13" t="s">
        <v>52</v>
      </c>
      <c r="C51" s="11"/>
      <c r="D51" s="15">
        <v>535437.76</v>
      </c>
      <c r="E51" s="16">
        <v>-498404.08</v>
      </c>
      <c r="F51" s="15">
        <f t="shared" si="10"/>
        <v>37033.67999999999</v>
      </c>
      <c r="G51" s="16">
        <v>12190</v>
      </c>
      <c r="H51" s="16">
        <v>12190</v>
      </c>
      <c r="I51" s="16">
        <f t="shared" si="6"/>
        <v>24843.679999999993</v>
      </c>
    </row>
    <row r="52" spans="2:9" ht="12.75">
      <c r="B52" s="13" t="s">
        <v>53</v>
      </c>
      <c r="C52" s="11"/>
      <c r="D52" s="15">
        <v>6000</v>
      </c>
      <c r="E52" s="16">
        <v>0</v>
      </c>
      <c r="F52" s="15">
        <f t="shared" si="10"/>
        <v>6000</v>
      </c>
      <c r="G52" s="16">
        <v>0</v>
      </c>
      <c r="H52" s="16">
        <v>0</v>
      </c>
      <c r="I52" s="16">
        <f t="shared" si="6"/>
        <v>6000</v>
      </c>
    </row>
    <row r="53" spans="2:9" ht="12.75">
      <c r="B53" s="13" t="s">
        <v>54</v>
      </c>
      <c r="C53" s="11"/>
      <c r="D53" s="15">
        <v>294005</v>
      </c>
      <c r="E53" s="16">
        <v>26155644</v>
      </c>
      <c r="F53" s="15">
        <f t="shared" si="10"/>
        <v>26449649</v>
      </c>
      <c r="G53" s="16">
        <v>6175739.99</v>
      </c>
      <c r="H53" s="16">
        <v>6175739.99</v>
      </c>
      <c r="I53" s="16">
        <f t="shared" si="6"/>
        <v>20273909.009999998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751504</v>
      </c>
      <c r="E55" s="16">
        <v>507094.08</v>
      </c>
      <c r="F55" s="15">
        <f t="shared" si="10"/>
        <v>1258598.08</v>
      </c>
      <c r="G55" s="16">
        <v>1129937.15</v>
      </c>
      <c r="H55" s="16">
        <v>1129937.15</v>
      </c>
      <c r="I55" s="16">
        <f t="shared" si="6"/>
        <v>128660.93000000017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180000</v>
      </c>
      <c r="E58" s="16">
        <v>-169115.3</v>
      </c>
      <c r="F58" s="15">
        <f t="shared" si="10"/>
        <v>10884.700000000012</v>
      </c>
      <c r="G58" s="16">
        <v>8410</v>
      </c>
      <c r="H58" s="16">
        <v>8410</v>
      </c>
      <c r="I58" s="16">
        <f t="shared" si="6"/>
        <v>2474.7000000000116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68204890.8</v>
      </c>
      <c r="F59" s="15">
        <f>SUM(F60:F62)</f>
        <v>68204890.8</v>
      </c>
      <c r="G59" s="15">
        <f>SUM(G60:G62)</f>
        <v>56572523.55</v>
      </c>
      <c r="H59" s="15">
        <f>SUM(H60:H62)</f>
        <v>55506202.13</v>
      </c>
      <c r="I59" s="16">
        <f t="shared" si="6"/>
        <v>11632367.25</v>
      </c>
    </row>
    <row r="60" spans="2:9" ht="12.75">
      <c r="B60" s="13" t="s">
        <v>61</v>
      </c>
      <c r="C60" s="11"/>
      <c r="D60" s="15">
        <v>0</v>
      </c>
      <c r="E60" s="16">
        <v>26631329.44</v>
      </c>
      <c r="F60" s="15">
        <f t="shared" si="10"/>
        <v>26631329.44</v>
      </c>
      <c r="G60" s="16">
        <v>26119937.45</v>
      </c>
      <c r="H60" s="16">
        <v>25620098.28</v>
      </c>
      <c r="I60" s="16">
        <f t="shared" si="6"/>
        <v>511391.9900000021</v>
      </c>
    </row>
    <row r="61" spans="2:9" ht="12.75">
      <c r="B61" s="13" t="s">
        <v>62</v>
      </c>
      <c r="C61" s="11"/>
      <c r="D61" s="15">
        <v>0</v>
      </c>
      <c r="E61" s="16">
        <v>41573561.36</v>
      </c>
      <c r="F61" s="15">
        <f t="shared" si="10"/>
        <v>41573561.36</v>
      </c>
      <c r="G61" s="16">
        <v>30452586.1</v>
      </c>
      <c r="H61" s="16">
        <v>29886103.85</v>
      </c>
      <c r="I61" s="16">
        <f t="shared" si="6"/>
        <v>11120975.259999998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11134181</v>
      </c>
      <c r="F72" s="15">
        <f>SUM(F73:F75)</f>
        <v>11134181</v>
      </c>
      <c r="G72" s="15">
        <f>SUM(G73:G75)</f>
        <v>11134181</v>
      </c>
      <c r="H72" s="15">
        <f>SUM(H73:H75)</f>
        <v>11134181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11134181</v>
      </c>
      <c r="F75" s="15">
        <f t="shared" si="10"/>
        <v>11134181</v>
      </c>
      <c r="G75" s="16">
        <v>11134181</v>
      </c>
      <c r="H75" s="16">
        <v>11134181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53717033.91</v>
      </c>
      <c r="E76" s="15">
        <f>SUM(E77:E83)</f>
        <v>6210910.66</v>
      </c>
      <c r="F76" s="15">
        <f>SUM(F77:F83)</f>
        <v>59927944.56999999</v>
      </c>
      <c r="G76" s="15">
        <f>SUM(G77:G83)</f>
        <v>59927944.56999999</v>
      </c>
      <c r="H76" s="15">
        <f>SUM(H77:H83)</f>
        <v>54720892.64</v>
      </c>
      <c r="I76" s="16">
        <f t="shared" si="6"/>
        <v>0</v>
      </c>
    </row>
    <row r="77" spans="2:9" ht="12.75">
      <c r="B77" s="13" t="s">
        <v>78</v>
      </c>
      <c r="C77" s="11"/>
      <c r="D77" s="15">
        <v>8517033.91</v>
      </c>
      <c r="E77" s="16">
        <v>-100</v>
      </c>
      <c r="F77" s="15">
        <f t="shared" si="10"/>
        <v>8516933.91</v>
      </c>
      <c r="G77" s="16">
        <v>8516933.91</v>
      </c>
      <c r="H77" s="16">
        <v>7767307.67</v>
      </c>
      <c r="I77" s="16">
        <f t="shared" si="6"/>
        <v>0</v>
      </c>
    </row>
    <row r="78" spans="2:9" ht="12.75">
      <c r="B78" s="13" t="s">
        <v>79</v>
      </c>
      <c r="C78" s="11"/>
      <c r="D78" s="15">
        <v>45200000</v>
      </c>
      <c r="E78" s="16">
        <v>6211010.66</v>
      </c>
      <c r="F78" s="15">
        <f t="shared" si="10"/>
        <v>51411010.66</v>
      </c>
      <c r="G78" s="16">
        <v>51411010.66</v>
      </c>
      <c r="H78" s="16">
        <v>46953584.97</v>
      </c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503311002.93</v>
      </c>
      <c r="E85" s="21">
        <f>E86+E104+E94+E114+E124+E134+E138+E147+E151</f>
        <v>-10328687.51000001</v>
      </c>
      <c r="F85" s="21">
        <f t="shared" si="12"/>
        <v>492982315.41999996</v>
      </c>
      <c r="G85" s="21">
        <f>G86+G104+G94+G114+G124+G134+G138+G147+G151</f>
        <v>470520420.76</v>
      </c>
      <c r="H85" s="21">
        <f>H86+H104+H94+H114+H124+H134+H138+H147+H151</f>
        <v>452032568.1999999</v>
      </c>
      <c r="I85" s="21">
        <f t="shared" si="12"/>
        <v>22461894.65999999</v>
      </c>
    </row>
    <row r="86" spans="2:9" ht="12.75">
      <c r="B86" s="3" t="s">
        <v>12</v>
      </c>
      <c r="C86" s="9"/>
      <c r="D86" s="15">
        <f>SUM(D87:D93)</f>
        <v>94952529.67</v>
      </c>
      <c r="E86" s="15">
        <f>SUM(E87:E93)</f>
        <v>-3059978.88</v>
      </c>
      <c r="F86" s="15">
        <f>SUM(F87:F93)</f>
        <v>91892550.78999999</v>
      </c>
      <c r="G86" s="15">
        <f>SUM(G87:G93)</f>
        <v>91892550.78999999</v>
      </c>
      <c r="H86" s="15">
        <f>SUM(H87:H93)</f>
        <v>91892550.78999999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74031144.3</v>
      </c>
      <c r="E87" s="16">
        <v>-3767771.48</v>
      </c>
      <c r="F87" s="15">
        <f aca="true" t="shared" si="14" ref="F87:F103">D87+E87</f>
        <v>70263372.82</v>
      </c>
      <c r="G87" s="16">
        <v>70263372.82</v>
      </c>
      <c r="H87" s="16">
        <v>70263372.82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16867990.63</v>
      </c>
      <c r="E89" s="16">
        <v>1057473.61</v>
      </c>
      <c r="F89" s="15">
        <f t="shared" si="14"/>
        <v>17925464.24</v>
      </c>
      <c r="G89" s="16">
        <v>17925464.24</v>
      </c>
      <c r="H89" s="16">
        <v>17925464.24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1566149.76</v>
      </c>
      <c r="E91" s="16">
        <v>2137563.97</v>
      </c>
      <c r="F91" s="15">
        <f t="shared" si="14"/>
        <v>3703713.7300000004</v>
      </c>
      <c r="G91" s="16">
        <v>3703713.73</v>
      </c>
      <c r="H91" s="16">
        <v>3703713.73</v>
      </c>
      <c r="I91" s="16">
        <f t="shared" si="13"/>
        <v>0</v>
      </c>
    </row>
    <row r="92" spans="2:9" ht="12.75">
      <c r="B92" s="13" t="s">
        <v>18</v>
      </c>
      <c r="C92" s="11"/>
      <c r="D92" s="15">
        <v>2487244.98</v>
      </c>
      <c r="E92" s="16">
        <v>-2487244.98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51600868.61</v>
      </c>
      <c r="E94" s="15">
        <f>SUM(E95:E103)</f>
        <v>-15269395.440000001</v>
      </c>
      <c r="F94" s="15">
        <f>SUM(F95:F103)</f>
        <v>36331473.17</v>
      </c>
      <c r="G94" s="15">
        <f>SUM(G95:G103)</f>
        <v>36318786.129999995</v>
      </c>
      <c r="H94" s="15">
        <f>SUM(H95:H103)</f>
        <v>34498225.589999996</v>
      </c>
      <c r="I94" s="16">
        <f t="shared" si="13"/>
        <v>12687.040000006557</v>
      </c>
    </row>
    <row r="95" spans="2:9" ht="12.75">
      <c r="B95" s="13" t="s">
        <v>21</v>
      </c>
      <c r="C95" s="11"/>
      <c r="D95" s="15">
        <v>745000</v>
      </c>
      <c r="E95" s="16">
        <v>-437213.79</v>
      </c>
      <c r="F95" s="15">
        <f t="shared" si="14"/>
        <v>307786.21</v>
      </c>
      <c r="G95" s="16">
        <v>307778</v>
      </c>
      <c r="H95" s="16">
        <v>307778</v>
      </c>
      <c r="I95" s="16">
        <f t="shared" si="13"/>
        <v>8.210000000020955</v>
      </c>
    </row>
    <row r="96" spans="2:9" ht="12.75">
      <c r="B96" s="13" t="s">
        <v>22</v>
      </c>
      <c r="C96" s="11"/>
      <c r="D96" s="15">
        <v>0</v>
      </c>
      <c r="E96" s="16">
        <v>40368</v>
      </c>
      <c r="F96" s="15">
        <f t="shared" si="14"/>
        <v>40368</v>
      </c>
      <c r="G96" s="16">
        <v>40368</v>
      </c>
      <c r="H96" s="16">
        <v>40368</v>
      </c>
      <c r="I96" s="16">
        <f t="shared" si="13"/>
        <v>0</v>
      </c>
    </row>
    <row r="97" spans="2:9" ht="12.75">
      <c r="B97" s="13" t="s">
        <v>23</v>
      </c>
      <c r="C97" s="11"/>
      <c r="D97" s="15">
        <v>100000</v>
      </c>
      <c r="E97" s="16">
        <v>-100000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5653546.06</v>
      </c>
      <c r="E98" s="16">
        <v>1359637.45</v>
      </c>
      <c r="F98" s="15">
        <f t="shared" si="14"/>
        <v>7013183.51</v>
      </c>
      <c r="G98" s="16">
        <v>7012951.26</v>
      </c>
      <c r="H98" s="16">
        <v>7012951.26</v>
      </c>
      <c r="I98" s="16">
        <f t="shared" si="13"/>
        <v>232.25</v>
      </c>
    </row>
    <row r="99" spans="2:9" ht="12.75">
      <c r="B99" s="13" t="s">
        <v>25</v>
      </c>
      <c r="C99" s="11"/>
      <c r="D99" s="15">
        <v>735000</v>
      </c>
      <c r="E99" s="16">
        <v>-570760.14</v>
      </c>
      <c r="F99" s="15">
        <f t="shared" si="14"/>
        <v>164239.86</v>
      </c>
      <c r="G99" s="16">
        <v>162716.68</v>
      </c>
      <c r="H99" s="16">
        <v>162716.68</v>
      </c>
      <c r="I99" s="16">
        <f t="shared" si="13"/>
        <v>1523.179999999993</v>
      </c>
    </row>
    <row r="100" spans="2:9" ht="12.75">
      <c r="B100" s="13" t="s">
        <v>26</v>
      </c>
      <c r="C100" s="11"/>
      <c r="D100" s="15">
        <v>28500000</v>
      </c>
      <c r="E100" s="16">
        <v>-7911326.32</v>
      </c>
      <c r="F100" s="15">
        <f t="shared" si="14"/>
        <v>20588673.68</v>
      </c>
      <c r="G100" s="16">
        <v>20580161.54</v>
      </c>
      <c r="H100" s="16">
        <v>18759601</v>
      </c>
      <c r="I100" s="16">
        <f t="shared" si="13"/>
        <v>8512.140000000596</v>
      </c>
    </row>
    <row r="101" spans="2:9" ht="12.75">
      <c r="B101" s="13" t="s">
        <v>27</v>
      </c>
      <c r="C101" s="11"/>
      <c r="D101" s="15">
        <v>12492322.55</v>
      </c>
      <c r="E101" s="16">
        <v>-6822830.59</v>
      </c>
      <c r="F101" s="15">
        <f t="shared" si="14"/>
        <v>5669491.960000001</v>
      </c>
      <c r="G101" s="16">
        <v>5669491.6</v>
      </c>
      <c r="H101" s="16">
        <v>5669491.6</v>
      </c>
      <c r="I101" s="16">
        <f t="shared" si="13"/>
        <v>0.3600000012665987</v>
      </c>
    </row>
    <row r="102" spans="2:9" ht="12.75">
      <c r="B102" s="13" t="s">
        <v>28</v>
      </c>
      <c r="C102" s="11"/>
      <c r="D102" s="15">
        <v>2450000</v>
      </c>
      <c r="E102" s="16">
        <v>-2198222</v>
      </c>
      <c r="F102" s="15">
        <f t="shared" si="14"/>
        <v>251778</v>
      </c>
      <c r="G102" s="16">
        <v>251778</v>
      </c>
      <c r="H102" s="16">
        <v>251778</v>
      </c>
      <c r="I102" s="16">
        <f t="shared" si="13"/>
        <v>0</v>
      </c>
    </row>
    <row r="103" spans="2:9" ht="12.75">
      <c r="B103" s="13" t="s">
        <v>29</v>
      </c>
      <c r="C103" s="11"/>
      <c r="D103" s="15">
        <v>925000</v>
      </c>
      <c r="E103" s="16">
        <v>1370951.95</v>
      </c>
      <c r="F103" s="15">
        <f t="shared" si="14"/>
        <v>2295951.95</v>
      </c>
      <c r="G103" s="16">
        <v>2293541.05</v>
      </c>
      <c r="H103" s="16">
        <v>2293541.05</v>
      </c>
      <c r="I103" s="16">
        <f t="shared" si="13"/>
        <v>2410.9000000003725</v>
      </c>
    </row>
    <row r="104" spans="2:9" ht="12.75">
      <c r="B104" s="3" t="s">
        <v>30</v>
      </c>
      <c r="C104" s="9"/>
      <c r="D104" s="15">
        <f>SUM(D105:D113)</f>
        <v>66473916</v>
      </c>
      <c r="E104" s="15">
        <f>SUM(E105:E113)</f>
        <v>-26966414.990000002</v>
      </c>
      <c r="F104" s="15">
        <f>SUM(F105:F113)</f>
        <v>39507501.01</v>
      </c>
      <c r="G104" s="15">
        <f>SUM(G105:G113)</f>
        <v>39488457.50000001</v>
      </c>
      <c r="H104" s="15">
        <f>SUM(H105:H113)</f>
        <v>39488457.50000001</v>
      </c>
      <c r="I104" s="16">
        <f t="shared" si="13"/>
        <v>19043.509999990463</v>
      </c>
    </row>
    <row r="105" spans="2:9" ht="12.75">
      <c r="B105" s="13" t="s">
        <v>31</v>
      </c>
      <c r="C105" s="11"/>
      <c r="D105" s="15">
        <v>48042461.8</v>
      </c>
      <c r="E105" s="16">
        <v>-11146215.71</v>
      </c>
      <c r="F105" s="16">
        <f>D105+E105</f>
        <v>36896246.089999996</v>
      </c>
      <c r="G105" s="16">
        <v>36895646.09</v>
      </c>
      <c r="H105" s="16">
        <v>36895646.09</v>
      </c>
      <c r="I105" s="16">
        <f t="shared" si="13"/>
        <v>599.9999999925494</v>
      </c>
    </row>
    <row r="106" spans="2:9" ht="12.75">
      <c r="B106" s="13" t="s">
        <v>32</v>
      </c>
      <c r="C106" s="11"/>
      <c r="D106" s="15">
        <v>3531454.2</v>
      </c>
      <c r="E106" s="16">
        <v>-3526454.2</v>
      </c>
      <c r="F106" s="16">
        <f aca="true" t="shared" si="15" ref="F106:F113">D106+E106</f>
        <v>5000</v>
      </c>
      <c r="G106" s="16">
        <v>5000</v>
      </c>
      <c r="H106" s="16">
        <v>5000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8650000</v>
      </c>
      <c r="E107" s="16">
        <v>-6966992</v>
      </c>
      <c r="F107" s="16">
        <f t="shared" si="15"/>
        <v>1683008</v>
      </c>
      <c r="G107" s="16">
        <v>1682985.74</v>
      </c>
      <c r="H107" s="16">
        <v>1682985.74</v>
      </c>
      <c r="I107" s="16">
        <f t="shared" si="13"/>
        <v>22.260000000009313</v>
      </c>
    </row>
    <row r="108" spans="2:9" ht="12.75">
      <c r="B108" s="13" t="s">
        <v>34</v>
      </c>
      <c r="C108" s="11"/>
      <c r="D108" s="15">
        <v>2500000</v>
      </c>
      <c r="E108" s="16">
        <v>-1931102.85</v>
      </c>
      <c r="F108" s="16">
        <f t="shared" si="15"/>
        <v>568897.1499999999</v>
      </c>
      <c r="G108" s="16">
        <v>568897.15</v>
      </c>
      <c r="H108" s="16">
        <v>568897.15</v>
      </c>
      <c r="I108" s="16">
        <f t="shared" si="13"/>
        <v>0</v>
      </c>
    </row>
    <row r="109" spans="2:9" ht="12.75">
      <c r="B109" s="13" t="s">
        <v>35</v>
      </c>
      <c r="C109" s="11"/>
      <c r="D109" s="15">
        <v>3000000</v>
      </c>
      <c r="E109" s="16">
        <v>-2756100.23</v>
      </c>
      <c r="F109" s="16">
        <f t="shared" si="15"/>
        <v>243899.77000000002</v>
      </c>
      <c r="G109" s="16">
        <v>243899.77</v>
      </c>
      <c r="H109" s="16">
        <v>243899.77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110450</v>
      </c>
      <c r="F111" s="16">
        <f t="shared" si="15"/>
        <v>110450</v>
      </c>
      <c r="G111" s="16">
        <v>92028.75</v>
      </c>
      <c r="H111" s="16">
        <v>92028.75</v>
      </c>
      <c r="I111" s="16">
        <f t="shared" si="13"/>
        <v>18421.25</v>
      </c>
    </row>
    <row r="112" spans="2:9" ht="12.75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750000</v>
      </c>
      <c r="E113" s="16">
        <v>-750000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20954305.8</v>
      </c>
      <c r="E124" s="15">
        <f>SUM(E125:E133)</f>
        <v>1298956.54</v>
      </c>
      <c r="F124" s="15">
        <f>SUM(F125:F133)</f>
        <v>22253262.34</v>
      </c>
      <c r="G124" s="15">
        <f>SUM(G125:G133)</f>
        <v>22229934.44</v>
      </c>
      <c r="H124" s="15">
        <f>SUM(H125:H133)</f>
        <v>17253256.04</v>
      </c>
      <c r="I124" s="16">
        <f t="shared" si="13"/>
        <v>23327.89999999851</v>
      </c>
    </row>
    <row r="125" spans="2:9" ht="12.75">
      <c r="B125" s="13" t="s">
        <v>51</v>
      </c>
      <c r="C125" s="11"/>
      <c r="D125" s="15">
        <v>5354303.8</v>
      </c>
      <c r="E125" s="16">
        <v>-5339303.8</v>
      </c>
      <c r="F125" s="16">
        <f>D125+E125</f>
        <v>15000</v>
      </c>
      <c r="G125" s="16">
        <v>14998.8</v>
      </c>
      <c r="H125" s="16">
        <v>14998.8</v>
      </c>
      <c r="I125" s="16">
        <f t="shared" si="13"/>
        <v>1.2000000000007276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13000000</v>
      </c>
      <c r="E128" s="16">
        <v>3923968.02</v>
      </c>
      <c r="F128" s="16">
        <f t="shared" si="17"/>
        <v>16923968.02</v>
      </c>
      <c r="G128" s="16">
        <v>16923968</v>
      </c>
      <c r="H128" s="16">
        <v>16923968</v>
      </c>
      <c r="I128" s="16">
        <f t="shared" si="13"/>
        <v>0.019999999552965164</v>
      </c>
    </row>
    <row r="129" spans="2:9" ht="12.75">
      <c r="B129" s="13" t="s">
        <v>55</v>
      </c>
      <c r="C129" s="11"/>
      <c r="D129" s="15">
        <v>2</v>
      </c>
      <c r="E129" s="16">
        <v>-2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56</v>
      </c>
      <c r="C130" s="11"/>
      <c r="D130" s="15">
        <v>2600000</v>
      </c>
      <c r="E130" s="16">
        <v>2714294.32</v>
      </c>
      <c r="F130" s="16">
        <f t="shared" si="17"/>
        <v>5314294.32</v>
      </c>
      <c r="G130" s="16">
        <v>5290967.64</v>
      </c>
      <c r="H130" s="16">
        <v>314289.24</v>
      </c>
      <c r="I130" s="16">
        <f t="shared" si="13"/>
        <v>23326.680000000633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118129083.91</v>
      </c>
      <c r="E134" s="15">
        <f>SUM(E135:E137)</f>
        <v>9262345.95</v>
      </c>
      <c r="F134" s="15">
        <f>SUM(F135:F137)</f>
        <v>127391429.86</v>
      </c>
      <c r="G134" s="15">
        <f>SUM(G135:G137)</f>
        <v>105040643.75</v>
      </c>
      <c r="H134" s="15">
        <f>SUM(H135:H137)</f>
        <v>93350030.13</v>
      </c>
      <c r="I134" s="16">
        <f t="shared" si="13"/>
        <v>22350786.11</v>
      </c>
    </row>
    <row r="135" spans="2:9" ht="12.75">
      <c r="B135" s="13" t="s">
        <v>61</v>
      </c>
      <c r="C135" s="11"/>
      <c r="D135" s="15">
        <v>118129083.91</v>
      </c>
      <c r="E135" s="16">
        <v>7685325.25</v>
      </c>
      <c r="F135" s="16">
        <f>D135+E135</f>
        <v>125814409.16</v>
      </c>
      <c r="G135" s="16">
        <v>105040643.75</v>
      </c>
      <c r="H135" s="16">
        <v>93350030.13</v>
      </c>
      <c r="I135" s="16">
        <f t="shared" si="13"/>
        <v>20773765.409999996</v>
      </c>
    </row>
    <row r="136" spans="2:9" ht="12.75">
      <c r="B136" s="13" t="s">
        <v>62</v>
      </c>
      <c r="C136" s="11"/>
      <c r="D136" s="15">
        <v>0</v>
      </c>
      <c r="E136" s="16">
        <v>1577020.7</v>
      </c>
      <c r="F136" s="16">
        <f>D136+E136</f>
        <v>1577020.7</v>
      </c>
      <c r="G136" s="16">
        <v>0</v>
      </c>
      <c r="H136" s="16">
        <v>0</v>
      </c>
      <c r="I136" s="16">
        <f t="shared" si="13"/>
        <v>1577020.7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41200298.94</v>
      </c>
      <c r="E147" s="15">
        <f>SUM(E148:E150)</f>
        <v>208377.4</v>
      </c>
      <c r="F147" s="15">
        <f>SUM(F148:F150)</f>
        <v>41408676.339999996</v>
      </c>
      <c r="G147" s="15">
        <f>SUM(G148:G150)</f>
        <v>41352626.24</v>
      </c>
      <c r="H147" s="15">
        <f>SUM(H148:H150)</f>
        <v>41352626.24</v>
      </c>
      <c r="I147" s="16">
        <f t="shared" si="13"/>
        <v>56050.09999999404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41200298.94</v>
      </c>
      <c r="E150" s="16">
        <v>208377.4</v>
      </c>
      <c r="F150" s="16">
        <f>D150+E150</f>
        <v>41408676.339999996</v>
      </c>
      <c r="G150" s="16">
        <v>41352626.24</v>
      </c>
      <c r="H150" s="16">
        <v>41352626.24</v>
      </c>
      <c r="I150" s="16">
        <f aca="true" t="shared" si="19" ref="I150:I158">F150-G150</f>
        <v>56050.09999999404</v>
      </c>
    </row>
    <row r="151" spans="2:9" ht="12.75">
      <c r="B151" s="3" t="s">
        <v>77</v>
      </c>
      <c r="C151" s="9"/>
      <c r="D151" s="15">
        <f>SUM(D152:D158)</f>
        <v>110000000</v>
      </c>
      <c r="E151" s="15">
        <f>SUM(E152:E158)</f>
        <v>24197421.91</v>
      </c>
      <c r="F151" s="15">
        <f>SUM(F152:F158)</f>
        <v>134197421.91</v>
      </c>
      <c r="G151" s="15">
        <f>SUM(G152:G158)</f>
        <v>134197421.91</v>
      </c>
      <c r="H151" s="15">
        <f>SUM(H152:H158)</f>
        <v>134197421.91</v>
      </c>
      <c r="I151" s="16">
        <f t="shared" si="19"/>
        <v>0</v>
      </c>
    </row>
    <row r="152" spans="2:9" ht="12.75">
      <c r="B152" s="13" t="s">
        <v>78</v>
      </c>
      <c r="C152" s="11"/>
      <c r="D152" s="15">
        <v>106500000</v>
      </c>
      <c r="E152" s="16">
        <v>22116163.17</v>
      </c>
      <c r="F152" s="16">
        <f>D152+E152</f>
        <v>128616163.17</v>
      </c>
      <c r="G152" s="16">
        <v>128616163.17</v>
      </c>
      <c r="H152" s="16">
        <v>128616163.17</v>
      </c>
      <c r="I152" s="16">
        <f t="shared" si="19"/>
        <v>0</v>
      </c>
    </row>
    <row r="153" spans="2:9" ht="12.75">
      <c r="B153" s="13" t="s">
        <v>79</v>
      </c>
      <c r="C153" s="11"/>
      <c r="D153" s="15">
        <v>3500000</v>
      </c>
      <c r="E153" s="16">
        <v>2081258.74</v>
      </c>
      <c r="F153" s="16">
        <f aca="true" t="shared" si="20" ref="F153:F158">D153+E153</f>
        <v>5581258.74</v>
      </c>
      <c r="G153" s="16">
        <v>5581258.74</v>
      </c>
      <c r="H153" s="16">
        <v>5581258.74</v>
      </c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1727914075.39</v>
      </c>
      <c r="E160" s="14">
        <f t="shared" si="21"/>
        <v>243511352.99999994</v>
      </c>
      <c r="F160" s="14">
        <f t="shared" si="21"/>
        <v>1971425428.3899999</v>
      </c>
      <c r="G160" s="14">
        <f t="shared" si="21"/>
        <v>1820298029.53</v>
      </c>
      <c r="H160" s="14">
        <f t="shared" si="21"/>
        <v>1772534465.5300002</v>
      </c>
      <c r="I160" s="14">
        <f t="shared" si="21"/>
        <v>151127398.86000007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ht="12.75">
      <c r="B163" s="26" t="s">
        <v>89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2024-01-31T17:24:04Z</cp:lastPrinted>
  <dcterms:created xsi:type="dcterms:W3CDTF">2016-10-11T20:25:15Z</dcterms:created>
  <dcterms:modified xsi:type="dcterms:W3CDTF">2024-01-31T17:24:11Z</dcterms:modified>
  <cp:category/>
  <cp:version/>
  <cp:contentType/>
  <cp:contentStatus/>
</cp:coreProperties>
</file>